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80" windowHeight="10188" tabRatio="824" activeTab="6"/>
  </bookViews>
  <sheets>
    <sheet name="Бережани" sheetId="1" r:id="rId1"/>
    <sheet name="Бучач" sheetId="2" r:id="rId2"/>
    <sheet name="Кременець" sheetId="3" r:id="rId3"/>
    <sheet name="Тернопіль" sheetId="4" r:id="rId4"/>
    <sheet name="Чортків" sheetId="5" r:id="rId5"/>
    <sheet name="Медобори" sheetId="6" r:id="rId6"/>
    <sheet name="Зведена" sheetId="7" r:id="rId7"/>
  </sheets>
  <definedNames/>
  <calcPr fullCalcOnLoad="1"/>
</workbook>
</file>

<file path=xl/sharedStrings.xml><?xml version="1.0" encoding="utf-8"?>
<sst xmlns="http://schemas.openxmlformats.org/spreadsheetml/2006/main" count="335" uniqueCount="52">
  <si>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</si>
  <si>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</si>
  <si>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</si>
  <si>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</si>
  <si>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</si>
  <si>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</si>
  <si>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</si>
  <si>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</si>
  <si>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</si>
  <si>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дуб</t>
  </si>
  <si>
    <t>бук</t>
  </si>
  <si>
    <t>ясен</t>
  </si>
  <si>
    <t>клен</t>
  </si>
  <si>
    <t>граб</t>
  </si>
  <si>
    <t>береза</t>
  </si>
  <si>
    <t>інші</t>
  </si>
  <si>
    <t>липа</t>
  </si>
  <si>
    <t>вільха</t>
  </si>
  <si>
    <t>осика</t>
  </si>
  <si>
    <t>тополя,
верба</t>
  </si>
  <si>
    <t>Лісопродукція- всього</t>
  </si>
  <si>
    <t>Лісоматеріали круглі</t>
  </si>
  <si>
    <t xml:space="preserve">в т.ч: </t>
  </si>
  <si>
    <t>ялиця</t>
  </si>
  <si>
    <t xml:space="preserve"> модрина</t>
  </si>
  <si>
    <t>акація</t>
  </si>
  <si>
    <t>черешня</t>
  </si>
  <si>
    <t>Крупна</t>
  </si>
  <si>
    <t>Середня</t>
  </si>
  <si>
    <t>Дрібна</t>
  </si>
  <si>
    <t>З лісоматеріалів круглих за категоріями крупності:</t>
  </si>
  <si>
    <t>З лісоматеріалів круглих за класами якості:</t>
  </si>
  <si>
    <t>А</t>
  </si>
  <si>
    <t>В</t>
  </si>
  <si>
    <t>С</t>
  </si>
  <si>
    <t>D</t>
  </si>
  <si>
    <t xml:space="preserve">* Примітка: розподіл лісоматеріалів  круглих деревних порідза класами якості, на які відсутні ДСТУ ЕN, проводиться за ДСТУ ЕNV 1927-2-2005 </t>
  </si>
  <si>
    <t>кбм</t>
  </si>
  <si>
    <t>З дров:  деревина дров'яна для промислового використання</t>
  </si>
  <si>
    <t>З дров:  деревина дров'яна для не промислового використання</t>
  </si>
  <si>
    <t>Дрова - всього</t>
  </si>
  <si>
    <t>Деревина дров'яна - всього</t>
  </si>
  <si>
    <t>в т.ч:  промислового використання</t>
  </si>
  <si>
    <t xml:space="preserve">  не промислового використання</t>
  </si>
  <si>
    <t>ялина</t>
  </si>
  <si>
    <t>Сортиментна структура рубок формування та оздоровлення лісів 2021 року ( згідно стандартів ДСТУ ЕN*) по ПЗ Медобори</t>
  </si>
  <si>
    <t>Сортиментна структура рубок формування та оздоровлення лісів 2022 року ( згідно стандартів ДСТУ ЕN*) по ДП "Бережанський лісгосп"</t>
  </si>
  <si>
    <t>Сортиментна структура рубок формування та оздоровлення лісів2022 року ( згідно стандартів ДСТУ ЕN*) по ДП "Бучацький лісгосп"</t>
  </si>
  <si>
    <t>Сортиментна структура рубок  формування та оздоровлення лісів 2022 року ( згідно стандартів ДСТУ ЕN*) по ДП "Кременецький лісгосп"</t>
  </si>
  <si>
    <t>Сортиментна структура рубок формування та оздоровлення лісів 2022 року ( згідно стандартів ДСТУ ЕN*) по ДП "Тернопільський лісгосп"</t>
  </si>
  <si>
    <t>Сортиментна структура РФіОЛ на 2022 рік ( згідно стандартів ДСТУ ЕN*) по Тернопільському ОУЛМГ</t>
  </si>
  <si>
    <t>Сортиментна структура рубок формування та оздоровлення лісів 2022 року ( згідно стандартів ДСТУ ЕN*) по ДП "Чортківський лісгосп"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</si>
</sst>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 ;[Red]\-#,##0.0\ "/>
    <numFmt numFmtId="181" formatCode="0.0"/>
    <numFmt numFmtId="182" formatCode="#,##0.00_ ;[Red]\-#,##0.00\ 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Arial Narrow"/>
      <family val="2"/>
    </font>
    <font>
      <sz val="20"/>
      <color indexed="8"/>
      <name val="Calibri"/>
      <family val="2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Arial Narrow"/>
      <family val="2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20"/>
      <color indexed="10"/>
      <name val="Times New Roman"/>
      <family val="1"/>
    </font>
    <font>
      <b/>
      <sz val="20"/>
      <color indexed="10"/>
      <name val="Arial Narrow"/>
      <family val="2"/>
    </font>
    <font>
      <b/>
      <sz val="28"/>
      <color indexed="10"/>
      <name val="Times New Roman"/>
      <family val="1"/>
    </font>
    <font>
      <b/>
      <sz val="28"/>
      <color indexed="10"/>
      <name val="Arial Narrow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FF0000"/>
      <name val="Arial Narrow"/>
      <family val="2"/>
    </font>
    <font>
      <b/>
      <sz val="28"/>
      <color rgb="FFFF0000"/>
      <name val="Times New Roman"/>
      <family val="1"/>
    </font>
    <font>
      <b/>
      <sz val="2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ABAB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80" fontId="3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Continuous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83" fontId="11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 textRotation="90"/>
      <protection/>
    </xf>
    <xf numFmtId="180" fontId="1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13" fillId="0" borderId="13" xfId="0" applyNumberFormat="1" applyFont="1" applyFill="1" applyBorder="1" applyAlignment="1" applyProtection="1">
      <alignment horizontal="center" vertical="center" textRotation="90"/>
      <protection/>
    </xf>
    <xf numFmtId="180" fontId="13" fillId="0" borderId="14" xfId="0" applyNumberFormat="1" applyFont="1" applyFill="1" applyBorder="1" applyAlignment="1" applyProtection="1">
      <alignment horizontal="center" vertical="center" textRotation="90"/>
      <protection/>
    </xf>
    <xf numFmtId="180" fontId="13" fillId="0" borderId="15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/>
      <protection/>
    </xf>
    <xf numFmtId="180" fontId="14" fillId="0" borderId="16" xfId="0" applyNumberFormat="1" applyFont="1" applyFill="1" applyBorder="1" applyAlignment="1" applyProtection="1">
      <alignment horizontal="center" vertical="center"/>
      <protection/>
    </xf>
    <xf numFmtId="180" fontId="14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7" xfId="0" applyNumberFormat="1" applyFont="1" applyFill="1" applyBorder="1" applyAlignment="1" applyProtection="1">
      <alignment horizontal="center" vertical="center"/>
      <protection/>
    </xf>
    <xf numFmtId="180" fontId="1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0" xfId="0" applyNumberFormat="1" applyFont="1" applyAlignment="1">
      <alignment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183" fontId="16" fillId="0" borderId="10" xfId="0" applyNumberFormat="1" applyFont="1" applyFill="1" applyBorder="1" applyAlignment="1" applyProtection="1">
      <alignment horizontal="center" vertical="center"/>
      <protection/>
    </xf>
    <xf numFmtId="183" fontId="5" fillId="33" borderId="10" xfId="0" applyNumberFormat="1" applyFont="1" applyFill="1" applyBorder="1" applyAlignment="1" applyProtection="1">
      <alignment horizontal="center" vertical="center"/>
      <protection/>
    </xf>
    <xf numFmtId="183" fontId="5" fillId="34" borderId="10" xfId="0" applyNumberFormat="1" applyFont="1" applyFill="1" applyBorder="1" applyAlignment="1" applyProtection="1">
      <alignment horizontal="center" vertical="center"/>
      <protection/>
    </xf>
    <xf numFmtId="183" fontId="12" fillId="0" borderId="10" xfId="0" applyNumberFormat="1" applyFont="1" applyFill="1" applyBorder="1" applyAlignment="1" applyProtection="1">
      <alignment horizontal="center" vertical="center"/>
      <protection/>
    </xf>
    <xf numFmtId="183" fontId="17" fillId="0" borderId="10" xfId="0" applyNumberFormat="1" applyFont="1" applyFill="1" applyBorder="1" applyAlignment="1" applyProtection="1">
      <alignment horizontal="center" vertical="center"/>
      <protection/>
    </xf>
    <xf numFmtId="183" fontId="2" fillId="0" borderId="19" xfId="0" applyNumberFormat="1" applyFont="1" applyFill="1" applyBorder="1" applyAlignment="1" applyProtection="1">
      <alignment horizontal="center" vertical="center"/>
      <protection/>
    </xf>
    <xf numFmtId="183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21" xfId="0" applyNumberFormat="1" applyFont="1" applyFill="1" applyBorder="1" applyAlignment="1" applyProtection="1">
      <alignment horizontal="center" vertical="center"/>
      <protection/>
    </xf>
    <xf numFmtId="183" fontId="2" fillId="0" borderId="22" xfId="0" applyNumberFormat="1" applyFont="1" applyFill="1" applyBorder="1" applyAlignment="1" applyProtection="1">
      <alignment horizontal="center" vertical="center"/>
      <protection/>
    </xf>
    <xf numFmtId="183" fontId="2" fillId="0" borderId="23" xfId="0" applyNumberFormat="1" applyFont="1" applyFill="1" applyBorder="1" applyAlignment="1" applyProtection="1">
      <alignment horizontal="center" vertical="center"/>
      <protection/>
    </xf>
    <xf numFmtId="183" fontId="12" fillId="0" borderId="22" xfId="0" applyNumberFormat="1" applyFont="1" applyFill="1" applyBorder="1" applyAlignment="1" applyProtection="1">
      <alignment horizontal="center" vertical="center"/>
      <protection/>
    </xf>
    <xf numFmtId="183" fontId="12" fillId="0" borderId="23" xfId="0" applyNumberFormat="1" applyFont="1" applyFill="1" applyBorder="1" applyAlignment="1" applyProtection="1">
      <alignment horizontal="center" vertical="center"/>
      <protection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3" fontId="12" fillId="0" borderId="25" xfId="0" applyNumberFormat="1" applyFont="1" applyFill="1" applyBorder="1" applyAlignment="1" applyProtection="1">
      <alignment horizontal="center" vertical="center"/>
      <protection/>
    </xf>
    <xf numFmtId="183" fontId="2" fillId="0" borderId="26" xfId="0" applyNumberFormat="1" applyFont="1" applyFill="1" applyBorder="1" applyAlignment="1" applyProtection="1">
      <alignment horizontal="center" vertical="center"/>
      <protection/>
    </xf>
    <xf numFmtId="183" fontId="12" fillId="36" borderId="10" xfId="0" applyNumberFormat="1" applyFont="1" applyFill="1" applyBorder="1" applyAlignment="1" applyProtection="1">
      <alignment horizontal="center" vertical="center"/>
      <protection/>
    </xf>
    <xf numFmtId="183" fontId="2" fillId="36" borderId="10" xfId="0" applyNumberFormat="1" applyFont="1" applyFill="1" applyBorder="1" applyAlignment="1" applyProtection="1">
      <alignment horizontal="center" vertical="center"/>
      <protection/>
    </xf>
    <xf numFmtId="183" fontId="5" fillId="36" borderId="10" xfId="0" applyNumberFormat="1" applyFont="1" applyFill="1" applyBorder="1" applyAlignment="1" applyProtection="1">
      <alignment horizontal="center" vertical="center"/>
      <protection/>
    </xf>
    <xf numFmtId="183" fontId="2" fillId="35" borderId="12" xfId="0" applyNumberFormat="1" applyFont="1" applyFill="1" applyBorder="1" applyAlignment="1" applyProtection="1">
      <alignment horizontal="center" vertical="center"/>
      <protection/>
    </xf>
    <xf numFmtId="183" fontId="2" fillId="35" borderId="14" xfId="0" applyNumberFormat="1" applyFont="1" applyFill="1" applyBorder="1" applyAlignment="1" applyProtection="1">
      <alignment horizontal="center" vertical="center"/>
      <protection/>
    </xf>
    <xf numFmtId="183" fontId="54" fillId="0" borderId="25" xfId="0" applyNumberFormat="1" applyFont="1" applyFill="1" applyBorder="1" applyAlignment="1" applyProtection="1">
      <alignment horizontal="center" vertical="center"/>
      <protection/>
    </xf>
    <xf numFmtId="183" fontId="55" fillId="0" borderId="25" xfId="0" applyNumberFormat="1" applyFont="1" applyFill="1" applyBorder="1" applyAlignment="1" applyProtection="1">
      <alignment horizontal="center" vertical="center"/>
      <protection/>
    </xf>
    <xf numFmtId="180" fontId="56" fillId="0" borderId="0" xfId="0" applyNumberFormat="1" applyFont="1" applyFill="1" applyAlignment="1" applyProtection="1">
      <alignment horizontal="center"/>
      <protection/>
    </xf>
    <xf numFmtId="180" fontId="57" fillId="0" borderId="0" xfId="0" applyNumberFormat="1" applyFont="1" applyFill="1" applyAlignment="1" applyProtection="1">
      <alignment horizontal="center"/>
      <protection/>
    </xf>
    <xf numFmtId="180" fontId="5" fillId="0" borderId="27" xfId="0" applyNumberFormat="1" applyFont="1" applyFill="1" applyBorder="1" applyAlignment="1" applyProtection="1">
      <alignment horizontal="center" vertical="center" wrapText="1"/>
      <protection/>
    </xf>
    <xf numFmtId="180" fontId="5" fillId="0" borderId="28" xfId="0" applyNumberFormat="1" applyFont="1" applyFill="1" applyBorder="1" applyAlignment="1" applyProtection="1">
      <alignment horizontal="center" vertical="center" wrapText="1"/>
      <protection/>
    </xf>
    <xf numFmtId="180" fontId="5" fillId="0" borderId="29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15" fillId="0" borderId="0" xfId="0" applyNumberFormat="1" applyFont="1" applyFill="1" applyAlignment="1" applyProtection="1">
      <alignment horizontal="center"/>
      <protection/>
    </xf>
    <xf numFmtId="180" fontId="58" fillId="0" borderId="0" xfId="0" applyNumberFormat="1" applyFont="1" applyFill="1" applyAlignment="1" applyProtection="1">
      <alignment horizontal="center"/>
      <protection/>
    </xf>
    <xf numFmtId="180" fontId="59" fillId="0" borderId="0" xfId="0" applyNumberFormat="1" applyFont="1" applyFill="1" applyAlignment="1" applyProtection="1">
      <alignment horizontal="center"/>
      <protection/>
    </xf>
    <xf numFmtId="180" fontId="13" fillId="0" borderId="30" xfId="0" applyNumberFormat="1" applyFont="1" applyFill="1" applyBorder="1" applyAlignment="1" applyProtection="1">
      <alignment horizontal="center" vertical="center" wrapText="1"/>
      <protection/>
    </xf>
    <xf numFmtId="180" fontId="13" fillId="0" borderId="31" xfId="0" applyNumberFormat="1" applyFont="1" applyFill="1" applyBorder="1" applyAlignment="1" applyProtection="1">
      <alignment horizontal="center" vertical="center" wrapText="1"/>
      <protection/>
    </xf>
    <xf numFmtId="180" fontId="13" fillId="0" borderId="32" xfId="0" applyNumberFormat="1" applyFont="1" applyFill="1" applyBorder="1" applyAlignment="1" applyProtection="1">
      <alignment horizontal="center" vertical="center" wrapText="1"/>
      <protection/>
    </xf>
    <xf numFmtId="180" fontId="13" fillId="0" borderId="33" xfId="0" applyNumberFormat="1" applyFont="1" applyFill="1" applyBorder="1" applyAlignment="1" applyProtection="1">
      <alignment horizontal="center" vertical="center"/>
      <protection/>
    </xf>
    <xf numFmtId="180" fontId="13" fillId="0" borderId="34" xfId="0" applyNumberFormat="1" applyFont="1" applyFill="1" applyBorder="1" applyAlignment="1" applyProtection="1">
      <alignment horizontal="center" vertical="center"/>
      <protection/>
    </xf>
    <xf numFmtId="180" fontId="13" fillId="0" borderId="35" xfId="0" applyNumberFormat="1" applyFont="1" applyFill="1" applyBorder="1" applyAlignment="1" applyProtection="1">
      <alignment horizontal="center" vertical="center"/>
      <protection/>
    </xf>
    <xf numFmtId="180" fontId="13" fillId="0" borderId="36" xfId="0" applyNumberFormat="1" applyFont="1" applyFill="1" applyBorder="1" applyAlignment="1" applyProtection="1">
      <alignment horizontal="center" vertical="center" textRotation="90"/>
      <protection/>
    </xf>
    <xf numFmtId="180" fontId="13" fillId="0" borderId="37" xfId="0" applyNumberFormat="1" applyFont="1" applyFill="1" applyBorder="1" applyAlignment="1" applyProtection="1">
      <alignment horizontal="center" vertical="center" textRotation="90"/>
      <protection/>
    </xf>
    <xf numFmtId="180" fontId="13" fillId="0" borderId="38" xfId="0" applyNumberFormat="1" applyFont="1" applyFill="1" applyBorder="1" applyAlignment="1" applyProtection="1">
      <alignment horizontal="center" vertical="center" textRotation="90"/>
      <protection/>
    </xf>
    <xf numFmtId="180" fontId="13" fillId="0" borderId="39" xfId="0" applyNumberFormat="1" applyFont="1" applyFill="1" applyBorder="1" applyAlignment="1" applyProtection="1">
      <alignment horizontal="center" vertical="center" textRotation="90"/>
      <protection/>
    </xf>
    <xf numFmtId="180" fontId="13" fillId="0" borderId="40" xfId="0" applyNumberFormat="1" applyFont="1" applyFill="1" applyBorder="1" applyAlignment="1" applyProtection="1">
      <alignment horizontal="center" vertical="center" textRotation="90"/>
      <protection/>
    </xf>
    <xf numFmtId="180" fontId="13" fillId="0" borderId="41" xfId="0" applyNumberFormat="1" applyFont="1" applyFill="1" applyBorder="1" applyAlignment="1" applyProtection="1">
      <alignment horizontal="center" vertical="center" textRotation="90"/>
      <protection/>
    </xf>
    <xf numFmtId="180" fontId="13" fillId="0" borderId="42" xfId="0" applyNumberFormat="1" applyFont="1" applyFill="1" applyBorder="1" applyAlignment="1" applyProtection="1">
      <alignment horizontal="center" vertical="center" textRotation="90"/>
      <protection/>
    </xf>
    <xf numFmtId="180" fontId="13" fillId="0" borderId="43" xfId="0" applyNumberFormat="1" applyFont="1" applyFill="1" applyBorder="1" applyAlignment="1" applyProtection="1">
      <alignment horizontal="center" vertical="center"/>
      <protection/>
    </xf>
    <xf numFmtId="180" fontId="13" fillId="0" borderId="44" xfId="0" applyNumberFormat="1" applyFont="1" applyFill="1" applyBorder="1" applyAlignment="1" applyProtection="1">
      <alignment horizontal="center" vertical="center"/>
      <protection/>
    </xf>
    <xf numFmtId="180" fontId="13" fillId="0" borderId="45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60" zoomScalePageLayoutView="0" workbookViewId="0" topLeftCell="A1">
      <selection activeCell="R27" sqref="R27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1" t="s">
        <v>0</v>
      </c>
      <c r="B3" s="64" t="s">
        <v>1</v>
      </c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 t="s">
        <v>3</v>
      </c>
      <c r="R3" s="64"/>
      <c r="S3" s="64"/>
      <c r="T3" s="64"/>
      <c r="U3" s="64"/>
      <c r="V3" s="64"/>
      <c r="W3" s="64"/>
      <c r="X3" s="65" t="s">
        <v>4</v>
      </c>
    </row>
    <row r="4" spans="1:24" ht="33.75" customHeight="1">
      <c r="A4" s="62"/>
      <c r="B4" s="65" t="s">
        <v>5</v>
      </c>
      <c r="C4" s="15" t="s">
        <v>6</v>
      </c>
      <c r="D4" s="15"/>
      <c r="E4" s="15"/>
      <c r="F4" s="15"/>
      <c r="G4" s="15"/>
      <c r="H4" s="65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5" t="s">
        <v>5</v>
      </c>
      <c r="R4" s="15"/>
      <c r="S4" s="15" t="s">
        <v>6</v>
      </c>
      <c r="T4" s="15"/>
      <c r="U4" s="15"/>
      <c r="V4" s="15"/>
      <c r="W4" s="15"/>
      <c r="X4" s="65"/>
    </row>
    <row r="5" spans="1:24" ht="60">
      <c r="A5" s="63"/>
      <c r="B5" s="65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5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5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5"/>
    </row>
    <row r="6" spans="1:27" ht="34.5" customHeight="1">
      <c r="A6" s="16" t="s">
        <v>20</v>
      </c>
      <c r="B6" s="13">
        <f aca="true" t="shared" si="0" ref="B6:B20">SUM(C6:G6)</f>
        <v>1505</v>
      </c>
      <c r="C6" s="13">
        <f>C8+C9</f>
        <v>412</v>
      </c>
      <c r="D6" s="13">
        <f>D8+D9</f>
        <v>411</v>
      </c>
      <c r="E6" s="13">
        <f>E8+E9</f>
        <v>0</v>
      </c>
      <c r="F6" s="13">
        <f>F8+F9</f>
        <v>682</v>
      </c>
      <c r="G6" s="13">
        <f>G8+G9</f>
        <v>0</v>
      </c>
      <c r="H6" s="13">
        <f aca="true" t="shared" si="1" ref="H6:H20">SUM(I6:P6)</f>
        <v>12360</v>
      </c>
      <c r="I6" s="13">
        <f>I8+I9</f>
        <v>907</v>
      </c>
      <c r="J6" s="13">
        <f aca="true" t="shared" si="2" ref="J6:P6">J8+J9</f>
        <v>5322</v>
      </c>
      <c r="K6" s="13">
        <f t="shared" si="2"/>
        <v>1682</v>
      </c>
      <c r="L6" s="13">
        <f t="shared" si="2"/>
        <v>505</v>
      </c>
      <c r="M6" s="13">
        <f t="shared" si="2"/>
        <v>2476</v>
      </c>
      <c r="N6" s="13">
        <f t="shared" si="2"/>
        <v>1024</v>
      </c>
      <c r="O6" s="13">
        <f t="shared" si="2"/>
        <v>0</v>
      </c>
      <c r="P6" s="13">
        <f t="shared" si="2"/>
        <v>444</v>
      </c>
      <c r="Q6" s="13">
        <f aca="true" t="shared" si="3" ref="Q6:Q20">SUM(R6:W6)</f>
        <v>1005</v>
      </c>
      <c r="R6" s="13">
        <f aca="true" t="shared" si="4" ref="R6:W6">R8+R9</f>
        <v>94</v>
      </c>
      <c r="S6" s="13">
        <f t="shared" si="4"/>
        <v>28</v>
      </c>
      <c r="T6" s="13">
        <f t="shared" si="4"/>
        <v>693</v>
      </c>
      <c r="U6" s="13">
        <f t="shared" si="4"/>
        <v>0</v>
      </c>
      <c r="V6" s="13">
        <f t="shared" si="4"/>
        <v>190</v>
      </c>
      <c r="W6" s="13">
        <f t="shared" si="4"/>
        <v>0</v>
      </c>
      <c r="X6" s="21">
        <f>SUM(B6,H6,Q6)</f>
        <v>14870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621</v>
      </c>
      <c r="C8" s="13">
        <f>SUM(C17:C20)</f>
        <v>101</v>
      </c>
      <c r="D8" s="13">
        <f aca="true" t="shared" si="6" ref="D8:W8">SUM(D17:D20)</f>
        <v>132</v>
      </c>
      <c r="E8" s="13">
        <f t="shared" si="6"/>
        <v>0</v>
      </c>
      <c r="F8" s="13">
        <f t="shared" si="6"/>
        <v>388</v>
      </c>
      <c r="G8" s="13">
        <f t="shared" si="6"/>
        <v>0</v>
      </c>
      <c r="H8" s="13">
        <f t="shared" si="1"/>
        <v>2929</v>
      </c>
      <c r="I8" s="13">
        <f t="shared" si="6"/>
        <v>225</v>
      </c>
      <c r="J8" s="13">
        <f t="shared" si="6"/>
        <v>1703</v>
      </c>
      <c r="K8" s="13">
        <f t="shared" si="6"/>
        <v>449</v>
      </c>
      <c r="L8" s="13">
        <f t="shared" si="6"/>
        <v>92</v>
      </c>
      <c r="M8" s="13">
        <f t="shared" si="6"/>
        <v>161</v>
      </c>
      <c r="N8" s="13">
        <f t="shared" si="6"/>
        <v>224</v>
      </c>
      <c r="O8" s="13">
        <f t="shared" si="6"/>
        <v>0</v>
      </c>
      <c r="P8" s="13">
        <f t="shared" si="6"/>
        <v>75</v>
      </c>
      <c r="Q8" s="13">
        <f t="shared" si="3"/>
        <v>32</v>
      </c>
      <c r="R8" s="13">
        <f t="shared" si="6"/>
        <v>0</v>
      </c>
      <c r="S8" s="13">
        <f t="shared" si="6"/>
        <v>2</v>
      </c>
      <c r="T8" s="13">
        <f t="shared" si="6"/>
        <v>30</v>
      </c>
      <c r="U8" s="13">
        <f t="shared" si="6"/>
        <v>0</v>
      </c>
      <c r="V8" s="13">
        <f t="shared" si="6"/>
        <v>0</v>
      </c>
      <c r="W8" s="13">
        <f t="shared" si="6"/>
        <v>0</v>
      </c>
      <c r="X8" s="13">
        <f t="shared" si="5"/>
        <v>3582</v>
      </c>
    </row>
    <row r="9" spans="1:24" ht="34.5" customHeight="1">
      <c r="A9" s="17" t="s">
        <v>40</v>
      </c>
      <c r="B9" s="13">
        <f t="shared" si="0"/>
        <v>884</v>
      </c>
      <c r="C9" s="13">
        <f>SUM(C10:C11)</f>
        <v>311</v>
      </c>
      <c r="D9" s="13">
        <f aca="true" t="shared" si="7" ref="D9:W9">SUM(D10:D11)</f>
        <v>279</v>
      </c>
      <c r="E9" s="13">
        <f t="shared" si="7"/>
        <v>0</v>
      </c>
      <c r="F9" s="13">
        <f t="shared" si="7"/>
        <v>294</v>
      </c>
      <c r="G9" s="13">
        <f t="shared" si="7"/>
        <v>0</v>
      </c>
      <c r="H9" s="13">
        <f t="shared" si="1"/>
        <v>9431</v>
      </c>
      <c r="I9" s="13">
        <f t="shared" si="7"/>
        <v>682</v>
      </c>
      <c r="J9" s="13">
        <f t="shared" si="7"/>
        <v>3619</v>
      </c>
      <c r="K9" s="13">
        <f t="shared" si="7"/>
        <v>1233</v>
      </c>
      <c r="L9" s="13">
        <f t="shared" si="7"/>
        <v>413</v>
      </c>
      <c r="M9" s="13">
        <f t="shared" si="7"/>
        <v>2315</v>
      </c>
      <c r="N9" s="13">
        <f t="shared" si="7"/>
        <v>800</v>
      </c>
      <c r="O9" s="13">
        <f t="shared" si="7"/>
        <v>0</v>
      </c>
      <c r="P9" s="13">
        <f t="shared" si="7"/>
        <v>369</v>
      </c>
      <c r="Q9" s="13">
        <f t="shared" si="3"/>
        <v>973</v>
      </c>
      <c r="R9" s="13">
        <f t="shared" si="7"/>
        <v>94</v>
      </c>
      <c r="S9" s="13">
        <f t="shared" si="7"/>
        <v>26</v>
      </c>
      <c r="T9" s="13">
        <f t="shared" si="7"/>
        <v>663</v>
      </c>
      <c r="U9" s="13">
        <f t="shared" si="7"/>
        <v>0</v>
      </c>
      <c r="V9" s="13">
        <f t="shared" si="7"/>
        <v>190</v>
      </c>
      <c r="W9" s="13">
        <f t="shared" si="7"/>
        <v>0</v>
      </c>
      <c r="X9" s="21">
        <f t="shared" si="5"/>
        <v>11288</v>
      </c>
    </row>
    <row r="10" spans="1:24" ht="39.75" customHeight="1">
      <c r="A10" s="19" t="s">
        <v>38</v>
      </c>
      <c r="B10" s="38">
        <f t="shared" si="0"/>
        <v>751</v>
      </c>
      <c r="C10" s="52">
        <v>264</v>
      </c>
      <c r="D10" s="52">
        <v>237</v>
      </c>
      <c r="E10" s="52"/>
      <c r="F10" s="52">
        <v>250</v>
      </c>
      <c r="G10" s="52"/>
      <c r="H10" s="38">
        <f t="shared" si="1"/>
        <v>7074</v>
      </c>
      <c r="I10" s="52">
        <v>512</v>
      </c>
      <c r="J10" s="52">
        <v>2714</v>
      </c>
      <c r="K10" s="52">
        <v>925</v>
      </c>
      <c r="L10" s="52">
        <v>310</v>
      </c>
      <c r="M10" s="52">
        <v>1736</v>
      </c>
      <c r="N10" s="52">
        <v>600</v>
      </c>
      <c r="O10" s="52"/>
      <c r="P10" s="52">
        <v>277</v>
      </c>
      <c r="Q10" s="38">
        <f t="shared" si="3"/>
        <v>828</v>
      </c>
      <c r="R10" s="52">
        <v>80</v>
      </c>
      <c r="S10" s="52">
        <v>22</v>
      </c>
      <c r="T10" s="52">
        <v>564</v>
      </c>
      <c r="U10" s="52"/>
      <c r="V10" s="52">
        <v>162</v>
      </c>
      <c r="W10" s="52"/>
      <c r="X10" s="39">
        <f t="shared" si="5"/>
        <v>8653</v>
      </c>
    </row>
    <row r="11" spans="1:24" ht="40.5" customHeight="1">
      <c r="A11" s="19" t="s">
        <v>39</v>
      </c>
      <c r="B11" s="38">
        <f t="shared" si="0"/>
        <v>133</v>
      </c>
      <c r="C11" s="52">
        <v>47</v>
      </c>
      <c r="D11" s="52">
        <v>42</v>
      </c>
      <c r="E11" s="52"/>
      <c r="F11" s="52">
        <v>44</v>
      </c>
      <c r="G11" s="52"/>
      <c r="H11" s="38">
        <f t="shared" si="1"/>
        <v>2357</v>
      </c>
      <c r="I11" s="52">
        <v>170</v>
      </c>
      <c r="J11" s="52">
        <v>905</v>
      </c>
      <c r="K11" s="52">
        <v>308</v>
      </c>
      <c r="L11" s="52">
        <v>103</v>
      </c>
      <c r="M11" s="52">
        <v>579</v>
      </c>
      <c r="N11" s="52">
        <v>200</v>
      </c>
      <c r="O11" s="52"/>
      <c r="P11" s="52">
        <v>92</v>
      </c>
      <c r="Q11" s="38">
        <f t="shared" si="3"/>
        <v>145</v>
      </c>
      <c r="R11" s="52">
        <v>14</v>
      </c>
      <c r="S11" s="52">
        <v>4</v>
      </c>
      <c r="T11" s="52">
        <v>99</v>
      </c>
      <c r="U11" s="52"/>
      <c r="V11" s="52">
        <v>28</v>
      </c>
      <c r="W11" s="52"/>
      <c r="X11" s="39">
        <f t="shared" si="5"/>
        <v>2635</v>
      </c>
    </row>
    <row r="12" spans="1:24" ht="91.5" customHeight="1">
      <c r="A12" s="18" t="s">
        <v>30</v>
      </c>
      <c r="B12" s="13">
        <f t="shared" si="0"/>
        <v>621</v>
      </c>
      <c r="C12" s="13">
        <f>SUM(C13:C15)</f>
        <v>101</v>
      </c>
      <c r="D12" s="13">
        <f aca="true" t="shared" si="8" ref="D12:W12">SUM(D13:D15)</f>
        <v>132</v>
      </c>
      <c r="E12" s="13">
        <f t="shared" si="8"/>
        <v>0</v>
      </c>
      <c r="F12" s="13">
        <f t="shared" si="8"/>
        <v>388</v>
      </c>
      <c r="G12" s="13">
        <f t="shared" si="8"/>
        <v>0</v>
      </c>
      <c r="H12" s="13">
        <f t="shared" si="1"/>
        <v>2929</v>
      </c>
      <c r="I12" s="13">
        <f t="shared" si="8"/>
        <v>225</v>
      </c>
      <c r="J12" s="13">
        <f t="shared" si="8"/>
        <v>1703</v>
      </c>
      <c r="K12" s="13">
        <f t="shared" si="8"/>
        <v>449</v>
      </c>
      <c r="L12" s="13">
        <f t="shared" si="8"/>
        <v>92</v>
      </c>
      <c r="M12" s="13">
        <f t="shared" si="8"/>
        <v>161</v>
      </c>
      <c r="N12" s="13">
        <f t="shared" si="8"/>
        <v>224</v>
      </c>
      <c r="O12" s="13">
        <f t="shared" si="8"/>
        <v>0</v>
      </c>
      <c r="P12" s="13">
        <f t="shared" si="8"/>
        <v>75</v>
      </c>
      <c r="Q12" s="13">
        <f t="shared" si="3"/>
        <v>32</v>
      </c>
      <c r="R12" s="13">
        <f t="shared" si="8"/>
        <v>0</v>
      </c>
      <c r="S12" s="13">
        <f t="shared" si="8"/>
        <v>2</v>
      </c>
      <c r="T12" s="13">
        <f t="shared" si="8"/>
        <v>30</v>
      </c>
      <c r="U12" s="13">
        <f t="shared" si="8"/>
        <v>0</v>
      </c>
      <c r="V12" s="13">
        <f t="shared" si="8"/>
        <v>0</v>
      </c>
      <c r="W12" s="13">
        <f t="shared" si="8"/>
        <v>0</v>
      </c>
      <c r="X12" s="13">
        <f t="shared" si="5"/>
        <v>3582</v>
      </c>
    </row>
    <row r="13" spans="1:24" ht="34.5" customHeight="1">
      <c r="A13" s="19" t="s">
        <v>27</v>
      </c>
      <c r="B13" s="13">
        <f t="shared" si="0"/>
        <v>207</v>
      </c>
      <c r="C13" s="53">
        <v>34</v>
      </c>
      <c r="D13" s="53">
        <v>45</v>
      </c>
      <c r="E13" s="53"/>
      <c r="F13" s="53">
        <v>128</v>
      </c>
      <c r="G13" s="53"/>
      <c r="H13" s="13">
        <f t="shared" si="1"/>
        <v>1802</v>
      </c>
      <c r="I13" s="53">
        <v>154</v>
      </c>
      <c r="J13" s="53">
        <v>1228</v>
      </c>
      <c r="K13" s="53">
        <v>182</v>
      </c>
      <c r="L13" s="53">
        <v>56</v>
      </c>
      <c r="M13" s="53">
        <v>21</v>
      </c>
      <c r="N13" s="53">
        <v>124</v>
      </c>
      <c r="O13" s="53"/>
      <c r="P13" s="53">
        <v>37</v>
      </c>
      <c r="Q13" s="13">
        <f t="shared" si="3"/>
        <v>17</v>
      </c>
      <c r="R13" s="53"/>
      <c r="S13" s="53"/>
      <c r="T13" s="53">
        <v>17</v>
      </c>
      <c r="U13" s="53"/>
      <c r="V13" s="53"/>
      <c r="W13" s="53"/>
      <c r="X13" s="21">
        <f t="shared" si="5"/>
        <v>2026</v>
      </c>
    </row>
    <row r="14" spans="1:24" ht="34.5" customHeight="1">
      <c r="A14" s="19" t="s">
        <v>28</v>
      </c>
      <c r="B14" s="13">
        <f t="shared" si="0"/>
        <v>332</v>
      </c>
      <c r="C14" s="53">
        <v>52</v>
      </c>
      <c r="D14" s="53">
        <v>73</v>
      </c>
      <c r="E14" s="53"/>
      <c r="F14" s="53">
        <v>207</v>
      </c>
      <c r="G14" s="53"/>
      <c r="H14" s="13">
        <f t="shared" si="1"/>
        <v>1016</v>
      </c>
      <c r="I14" s="53">
        <v>68</v>
      </c>
      <c r="J14" s="53">
        <v>465</v>
      </c>
      <c r="K14" s="53">
        <v>264</v>
      </c>
      <c r="L14" s="53">
        <v>36</v>
      </c>
      <c r="M14" s="53">
        <v>62</v>
      </c>
      <c r="N14" s="53">
        <v>85</v>
      </c>
      <c r="O14" s="53"/>
      <c r="P14" s="53">
        <v>36</v>
      </c>
      <c r="Q14" s="13">
        <f t="shared" si="3"/>
        <v>15</v>
      </c>
      <c r="R14" s="53"/>
      <c r="S14" s="53">
        <v>2</v>
      </c>
      <c r="T14" s="53">
        <v>13</v>
      </c>
      <c r="U14" s="53"/>
      <c r="V14" s="53"/>
      <c r="W14" s="53"/>
      <c r="X14" s="21">
        <f t="shared" si="5"/>
        <v>1363</v>
      </c>
    </row>
    <row r="15" spans="1:24" ht="34.5" customHeight="1">
      <c r="A15" s="19" t="s">
        <v>29</v>
      </c>
      <c r="B15" s="13">
        <f t="shared" si="0"/>
        <v>82</v>
      </c>
      <c r="C15" s="53">
        <v>15</v>
      </c>
      <c r="D15" s="53">
        <v>14</v>
      </c>
      <c r="E15" s="53"/>
      <c r="F15" s="53">
        <v>53</v>
      </c>
      <c r="G15" s="53"/>
      <c r="H15" s="13">
        <f t="shared" si="1"/>
        <v>111</v>
      </c>
      <c r="I15" s="53">
        <v>3</v>
      </c>
      <c r="J15" s="53">
        <v>10</v>
      </c>
      <c r="K15" s="53">
        <v>3</v>
      </c>
      <c r="L15" s="53"/>
      <c r="M15" s="53">
        <v>78</v>
      </c>
      <c r="N15" s="53">
        <v>15</v>
      </c>
      <c r="O15" s="53"/>
      <c r="P15" s="53">
        <v>2</v>
      </c>
      <c r="Q15" s="13">
        <f t="shared" si="3"/>
        <v>0</v>
      </c>
      <c r="R15" s="53"/>
      <c r="S15" s="53"/>
      <c r="T15" s="53"/>
      <c r="U15" s="53"/>
      <c r="V15" s="53"/>
      <c r="W15" s="53"/>
      <c r="X15" s="21">
        <f t="shared" si="5"/>
        <v>193</v>
      </c>
    </row>
    <row r="16" spans="1:24" ht="36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3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0"/>
        <v>55</v>
      </c>
      <c r="C17" s="54">
        <v>8</v>
      </c>
      <c r="D17" s="54">
        <v>11</v>
      </c>
      <c r="E17" s="54"/>
      <c r="F17" s="54">
        <v>36</v>
      </c>
      <c r="G17" s="54"/>
      <c r="H17" s="34">
        <f t="shared" si="1"/>
        <v>45</v>
      </c>
      <c r="I17" s="54"/>
      <c r="J17" s="54"/>
      <c r="K17" s="54"/>
      <c r="L17" s="54"/>
      <c r="M17" s="54"/>
      <c r="N17" s="54">
        <v>45</v>
      </c>
      <c r="O17" s="54"/>
      <c r="P17" s="54"/>
      <c r="Q17" s="34">
        <f t="shared" si="3"/>
        <v>0</v>
      </c>
      <c r="R17" s="54"/>
      <c r="S17" s="54"/>
      <c r="T17" s="54"/>
      <c r="U17" s="54"/>
      <c r="V17" s="54"/>
      <c r="W17" s="54"/>
      <c r="X17" s="35">
        <f t="shared" si="5"/>
        <v>100</v>
      </c>
    </row>
    <row r="18" spans="1:24" ht="33.75" customHeight="1">
      <c r="A18" s="14" t="s">
        <v>33</v>
      </c>
      <c r="B18" s="13">
        <f t="shared" si="0"/>
        <v>141</v>
      </c>
      <c r="C18" s="54">
        <v>21</v>
      </c>
      <c r="D18" s="54">
        <v>29</v>
      </c>
      <c r="E18" s="54"/>
      <c r="F18" s="54">
        <v>91</v>
      </c>
      <c r="G18" s="54"/>
      <c r="H18" s="34">
        <f t="shared" si="1"/>
        <v>200</v>
      </c>
      <c r="I18" s="54">
        <v>7</v>
      </c>
      <c r="J18" s="54">
        <v>65</v>
      </c>
      <c r="K18" s="54">
        <v>31</v>
      </c>
      <c r="L18" s="54">
        <v>4</v>
      </c>
      <c r="M18" s="54">
        <v>48</v>
      </c>
      <c r="N18" s="54">
        <v>45</v>
      </c>
      <c r="O18" s="54"/>
      <c r="P18" s="54"/>
      <c r="Q18" s="34">
        <f t="shared" si="3"/>
        <v>0</v>
      </c>
      <c r="R18" s="54"/>
      <c r="S18" s="54"/>
      <c r="T18" s="54"/>
      <c r="U18" s="54"/>
      <c r="V18" s="54"/>
      <c r="W18" s="54"/>
      <c r="X18" s="35">
        <f t="shared" si="5"/>
        <v>341</v>
      </c>
    </row>
    <row r="19" spans="1:24" ht="33.75" customHeight="1">
      <c r="A19" s="14" t="s">
        <v>34</v>
      </c>
      <c r="B19" s="13">
        <f t="shared" si="0"/>
        <v>196</v>
      </c>
      <c r="C19" s="54">
        <v>29</v>
      </c>
      <c r="D19" s="54">
        <v>40</v>
      </c>
      <c r="E19" s="54"/>
      <c r="F19" s="54">
        <v>127</v>
      </c>
      <c r="G19" s="54"/>
      <c r="H19" s="34">
        <f t="shared" si="1"/>
        <v>1095</v>
      </c>
      <c r="I19" s="54">
        <v>60</v>
      </c>
      <c r="J19" s="54">
        <v>585</v>
      </c>
      <c r="K19" s="54">
        <v>156</v>
      </c>
      <c r="L19" s="54">
        <v>18</v>
      </c>
      <c r="M19" s="54">
        <v>113</v>
      </c>
      <c r="N19" s="54">
        <v>134</v>
      </c>
      <c r="O19" s="54"/>
      <c r="P19" s="54">
        <v>29</v>
      </c>
      <c r="Q19" s="34">
        <f t="shared" si="3"/>
        <v>32</v>
      </c>
      <c r="R19" s="54"/>
      <c r="S19" s="54">
        <v>2</v>
      </c>
      <c r="T19" s="54">
        <v>30</v>
      </c>
      <c r="U19" s="54"/>
      <c r="V19" s="54"/>
      <c r="W19" s="54"/>
      <c r="X19" s="35">
        <f t="shared" si="5"/>
        <v>1323</v>
      </c>
    </row>
    <row r="20" spans="1:24" ht="35.25" customHeight="1">
      <c r="A20" s="14" t="s">
        <v>35</v>
      </c>
      <c r="B20" s="13">
        <f t="shared" si="0"/>
        <v>229</v>
      </c>
      <c r="C20" s="54">
        <v>43</v>
      </c>
      <c r="D20" s="54">
        <v>52</v>
      </c>
      <c r="E20" s="54"/>
      <c r="F20" s="54">
        <v>134</v>
      </c>
      <c r="G20" s="54"/>
      <c r="H20" s="34">
        <f t="shared" si="1"/>
        <v>1589</v>
      </c>
      <c r="I20" s="54">
        <v>158</v>
      </c>
      <c r="J20" s="54">
        <v>1053</v>
      </c>
      <c r="K20" s="54">
        <v>262</v>
      </c>
      <c r="L20" s="54">
        <v>70</v>
      </c>
      <c r="M20" s="36"/>
      <c r="N20" s="36"/>
      <c r="O20" s="36"/>
      <c r="P20" s="37">
        <v>46</v>
      </c>
      <c r="Q20" s="34">
        <f t="shared" si="3"/>
        <v>0</v>
      </c>
      <c r="R20" s="36"/>
      <c r="S20" s="36"/>
      <c r="T20" s="36"/>
      <c r="U20" s="36"/>
      <c r="V20" s="36"/>
      <c r="W20" s="36"/>
      <c r="X20" s="35">
        <f t="shared" si="5"/>
        <v>1818</v>
      </c>
    </row>
    <row r="21" spans="1:24" ht="25.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4.7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X7" sqref="X7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">
      <c r="A2" s="61" t="s">
        <v>0</v>
      </c>
      <c r="B2" s="64" t="s">
        <v>1</v>
      </c>
      <c r="C2" s="64"/>
      <c r="D2" s="64"/>
      <c r="E2" s="64"/>
      <c r="F2" s="64"/>
      <c r="G2" s="64"/>
      <c r="H2" s="64" t="s">
        <v>2</v>
      </c>
      <c r="I2" s="64"/>
      <c r="J2" s="64"/>
      <c r="K2" s="64"/>
      <c r="L2" s="64"/>
      <c r="M2" s="64"/>
      <c r="N2" s="64"/>
      <c r="O2" s="64"/>
      <c r="P2" s="64"/>
      <c r="Q2" s="64" t="s">
        <v>3</v>
      </c>
      <c r="R2" s="64"/>
      <c r="S2" s="64"/>
      <c r="T2" s="64"/>
      <c r="U2" s="64"/>
      <c r="V2" s="64"/>
      <c r="W2" s="64"/>
      <c r="X2" s="65" t="s">
        <v>4</v>
      </c>
    </row>
    <row r="3" spans="1:24" ht="33.75" customHeight="1">
      <c r="A3" s="62"/>
      <c r="B3" s="65" t="s">
        <v>5</v>
      </c>
      <c r="C3" s="15" t="s">
        <v>6</v>
      </c>
      <c r="D3" s="15"/>
      <c r="E3" s="15"/>
      <c r="F3" s="15"/>
      <c r="G3" s="15"/>
      <c r="H3" s="65" t="s">
        <v>5</v>
      </c>
      <c r="I3" s="15" t="s">
        <v>6</v>
      </c>
      <c r="J3" s="15"/>
      <c r="K3" s="15"/>
      <c r="L3" s="15"/>
      <c r="M3" s="15"/>
      <c r="N3" s="15"/>
      <c r="O3" s="15"/>
      <c r="P3" s="15"/>
      <c r="Q3" s="65" t="s">
        <v>5</v>
      </c>
      <c r="R3" s="15"/>
      <c r="S3" s="15" t="s">
        <v>6</v>
      </c>
      <c r="T3" s="15"/>
      <c r="U3" s="15"/>
      <c r="V3" s="15"/>
      <c r="W3" s="15"/>
      <c r="X3" s="65"/>
    </row>
    <row r="4" spans="1:24" ht="61.5" customHeight="1">
      <c r="A4" s="63"/>
      <c r="B4" s="65"/>
      <c r="C4" s="7" t="s">
        <v>7</v>
      </c>
      <c r="D4" s="8" t="s">
        <v>8</v>
      </c>
      <c r="E4" s="8" t="s">
        <v>23</v>
      </c>
      <c r="F4" s="8" t="s">
        <v>24</v>
      </c>
      <c r="G4" s="9" t="s">
        <v>15</v>
      </c>
      <c r="H4" s="65"/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25</v>
      </c>
      <c r="P4" s="7" t="s">
        <v>15</v>
      </c>
      <c r="Q4" s="65"/>
      <c r="R4" s="7" t="s">
        <v>16</v>
      </c>
      <c r="S4" s="7" t="s">
        <v>17</v>
      </c>
      <c r="T4" s="7" t="s">
        <v>18</v>
      </c>
      <c r="U4" s="8" t="s">
        <v>19</v>
      </c>
      <c r="V4" s="8" t="s">
        <v>26</v>
      </c>
      <c r="W4" s="7" t="s">
        <v>15</v>
      </c>
      <c r="X4" s="65"/>
    </row>
    <row r="5" spans="1:24" ht="60" customHeight="1">
      <c r="A5" s="16" t="s">
        <v>20</v>
      </c>
      <c r="B5" s="13">
        <f aca="true" t="shared" si="0" ref="B5:B19">SUM(C5:G5)</f>
        <v>1080</v>
      </c>
      <c r="C5" s="13">
        <f>C7+C8</f>
        <v>600</v>
      </c>
      <c r="D5" s="13">
        <f>D7+D8</f>
        <v>400</v>
      </c>
      <c r="E5" s="13">
        <f>E7+E8</f>
        <v>0</v>
      </c>
      <c r="F5" s="13">
        <f>F7+F8</f>
        <v>80</v>
      </c>
      <c r="G5" s="13">
        <f>G7+G8</f>
        <v>0</v>
      </c>
      <c r="H5" s="13">
        <f aca="true" t="shared" si="1" ref="H5:H19">SUM(I5:P5)</f>
        <v>12010</v>
      </c>
      <c r="I5" s="13">
        <f>I7+I8</f>
        <v>2700</v>
      </c>
      <c r="J5" s="13">
        <f aca="true" t="shared" si="2" ref="J5:P5">J7+J8</f>
        <v>350</v>
      </c>
      <c r="K5" s="13">
        <f t="shared" si="2"/>
        <v>1700</v>
      </c>
      <c r="L5" s="13">
        <f t="shared" si="2"/>
        <v>210</v>
      </c>
      <c r="M5" s="13">
        <f t="shared" si="2"/>
        <v>3900</v>
      </c>
      <c r="N5" s="13">
        <f t="shared" si="2"/>
        <v>2400</v>
      </c>
      <c r="O5" s="13">
        <f t="shared" si="2"/>
        <v>150</v>
      </c>
      <c r="P5" s="13">
        <f t="shared" si="2"/>
        <v>600</v>
      </c>
      <c r="Q5" s="13">
        <f aca="true" t="shared" si="3" ref="Q5:Q19">SUM(R5:W5)</f>
        <v>3160</v>
      </c>
      <c r="R5" s="13">
        <f aca="true" t="shared" si="4" ref="R5:W5">R7+R8</f>
        <v>400</v>
      </c>
      <c r="S5" s="13">
        <f t="shared" si="4"/>
        <v>320</v>
      </c>
      <c r="T5" s="13">
        <f t="shared" si="4"/>
        <v>1040</v>
      </c>
      <c r="U5" s="13">
        <f t="shared" si="4"/>
        <v>530</v>
      </c>
      <c r="V5" s="13">
        <f t="shared" si="4"/>
        <v>620</v>
      </c>
      <c r="W5" s="13">
        <f t="shared" si="4"/>
        <v>250</v>
      </c>
      <c r="X5" s="21">
        <f>SUM(B5,H5,Q5)</f>
        <v>16250</v>
      </c>
    </row>
    <row r="6" spans="1:27" ht="34.5" customHeight="1">
      <c r="A6" s="14" t="s">
        <v>22</v>
      </c>
      <c r="B6" s="13">
        <f t="shared" si="0"/>
        <v>0</v>
      </c>
      <c r="C6" s="13"/>
      <c r="D6" s="13"/>
      <c r="E6" s="13"/>
      <c r="F6" s="13"/>
      <c r="G6" s="13"/>
      <c r="H6" s="13">
        <f t="shared" si="1"/>
        <v>0</v>
      </c>
      <c r="I6" s="13"/>
      <c r="J6" s="13"/>
      <c r="K6" s="13"/>
      <c r="L6" s="13"/>
      <c r="M6" s="13"/>
      <c r="N6" s="13"/>
      <c r="O6" s="13"/>
      <c r="P6" s="13"/>
      <c r="Q6" s="13">
        <f t="shared" si="3"/>
        <v>0</v>
      </c>
      <c r="R6" s="13"/>
      <c r="S6" s="13"/>
      <c r="T6" s="13"/>
      <c r="U6" s="13"/>
      <c r="V6" s="13"/>
      <c r="W6" s="13"/>
      <c r="X6" s="21">
        <f aca="true" t="shared" si="5" ref="X6:X19">SUM(B6,H6,Q6)</f>
        <v>0</v>
      </c>
      <c r="AA6" s="12"/>
    </row>
    <row r="7" spans="1:24" ht="33.75" customHeight="1">
      <c r="A7" s="17" t="s">
        <v>21</v>
      </c>
      <c r="B7" s="13">
        <f t="shared" si="0"/>
        <v>162</v>
      </c>
      <c r="C7" s="13">
        <f>SUM(C16:C19)</f>
        <v>90</v>
      </c>
      <c r="D7" s="13">
        <f aca="true" t="shared" si="6" ref="D7:W7">SUM(D16:D19)</f>
        <v>60</v>
      </c>
      <c r="E7" s="13">
        <f t="shared" si="6"/>
        <v>0</v>
      </c>
      <c r="F7" s="13">
        <f t="shared" si="6"/>
        <v>12</v>
      </c>
      <c r="G7" s="13">
        <f t="shared" si="6"/>
        <v>0</v>
      </c>
      <c r="H7" s="13">
        <f t="shared" si="1"/>
        <v>1832</v>
      </c>
      <c r="I7" s="13">
        <f t="shared" si="6"/>
        <v>594</v>
      </c>
      <c r="J7" s="13">
        <f t="shared" si="6"/>
        <v>70</v>
      </c>
      <c r="K7" s="13">
        <f t="shared" si="6"/>
        <v>255</v>
      </c>
      <c r="L7" s="13">
        <f t="shared" si="6"/>
        <v>32</v>
      </c>
      <c r="M7" s="13">
        <f t="shared" si="6"/>
        <v>390</v>
      </c>
      <c r="N7" s="13">
        <f t="shared" si="6"/>
        <v>408</v>
      </c>
      <c r="O7" s="13">
        <f t="shared" si="6"/>
        <v>23</v>
      </c>
      <c r="P7" s="13">
        <f t="shared" si="6"/>
        <v>60</v>
      </c>
      <c r="Q7" s="13">
        <f t="shared" si="3"/>
        <v>170</v>
      </c>
      <c r="R7" s="13">
        <f t="shared" si="6"/>
        <v>56</v>
      </c>
      <c r="S7" s="13">
        <f t="shared" si="6"/>
        <v>48</v>
      </c>
      <c r="T7" s="13">
        <f t="shared" si="6"/>
        <v>21</v>
      </c>
      <c r="U7" s="13">
        <f t="shared" si="6"/>
        <v>11</v>
      </c>
      <c r="V7" s="13">
        <f t="shared" si="6"/>
        <v>31</v>
      </c>
      <c r="W7" s="13">
        <f t="shared" si="6"/>
        <v>3</v>
      </c>
      <c r="X7" s="21">
        <f t="shared" si="5"/>
        <v>2164</v>
      </c>
    </row>
    <row r="8" spans="1:24" ht="34.5" customHeight="1">
      <c r="A8" s="17" t="s">
        <v>40</v>
      </c>
      <c r="B8" s="13">
        <f t="shared" si="0"/>
        <v>918</v>
      </c>
      <c r="C8" s="13">
        <f>SUM(C9:C10)</f>
        <v>510</v>
      </c>
      <c r="D8" s="13">
        <f aca="true" t="shared" si="7" ref="D8:W8">SUM(D9:D10)</f>
        <v>340</v>
      </c>
      <c r="E8" s="13">
        <f t="shared" si="7"/>
        <v>0</v>
      </c>
      <c r="F8" s="13">
        <f t="shared" si="7"/>
        <v>68</v>
      </c>
      <c r="G8" s="13">
        <f t="shared" si="7"/>
        <v>0</v>
      </c>
      <c r="H8" s="13">
        <f t="shared" si="1"/>
        <v>10178</v>
      </c>
      <c r="I8" s="13">
        <f t="shared" si="7"/>
        <v>2106</v>
      </c>
      <c r="J8" s="13">
        <f t="shared" si="7"/>
        <v>280</v>
      </c>
      <c r="K8" s="13">
        <f t="shared" si="7"/>
        <v>1445</v>
      </c>
      <c r="L8" s="13">
        <f t="shared" si="7"/>
        <v>178</v>
      </c>
      <c r="M8" s="13">
        <f t="shared" si="7"/>
        <v>3510</v>
      </c>
      <c r="N8" s="13">
        <f t="shared" si="7"/>
        <v>1992</v>
      </c>
      <c r="O8" s="13">
        <f t="shared" si="7"/>
        <v>127</v>
      </c>
      <c r="P8" s="13">
        <f t="shared" si="7"/>
        <v>540</v>
      </c>
      <c r="Q8" s="13">
        <f t="shared" si="3"/>
        <v>2990</v>
      </c>
      <c r="R8" s="13">
        <f t="shared" si="7"/>
        <v>344</v>
      </c>
      <c r="S8" s="13">
        <f t="shared" si="7"/>
        <v>272</v>
      </c>
      <c r="T8" s="13">
        <f t="shared" si="7"/>
        <v>1019</v>
      </c>
      <c r="U8" s="13">
        <f t="shared" si="7"/>
        <v>519</v>
      </c>
      <c r="V8" s="13">
        <f t="shared" si="7"/>
        <v>589</v>
      </c>
      <c r="W8" s="13">
        <f t="shared" si="7"/>
        <v>247</v>
      </c>
      <c r="X8" s="21">
        <f t="shared" si="5"/>
        <v>14086</v>
      </c>
    </row>
    <row r="9" spans="1:24" ht="34.5" customHeight="1">
      <c r="A9" s="19" t="s">
        <v>38</v>
      </c>
      <c r="B9" s="38">
        <f t="shared" si="0"/>
        <v>781</v>
      </c>
      <c r="C9" s="52">
        <v>434</v>
      </c>
      <c r="D9" s="52">
        <v>289</v>
      </c>
      <c r="E9" s="52"/>
      <c r="F9" s="52">
        <v>58</v>
      </c>
      <c r="G9" s="52"/>
      <c r="H9" s="38">
        <f t="shared" si="1"/>
        <v>6754</v>
      </c>
      <c r="I9" s="52">
        <v>1579</v>
      </c>
      <c r="J9" s="52">
        <v>210</v>
      </c>
      <c r="K9" s="52">
        <v>1084</v>
      </c>
      <c r="L9" s="52">
        <v>133</v>
      </c>
      <c r="M9" s="52">
        <v>1755</v>
      </c>
      <c r="N9" s="52">
        <v>1493</v>
      </c>
      <c r="O9" s="52">
        <v>95</v>
      </c>
      <c r="P9" s="52">
        <v>405</v>
      </c>
      <c r="Q9" s="38">
        <f t="shared" si="3"/>
        <v>2541</v>
      </c>
      <c r="R9" s="52">
        <v>292</v>
      </c>
      <c r="S9" s="52">
        <v>231</v>
      </c>
      <c r="T9" s="52">
        <v>866</v>
      </c>
      <c r="U9" s="52">
        <v>441</v>
      </c>
      <c r="V9" s="52">
        <v>501</v>
      </c>
      <c r="W9" s="52">
        <v>210</v>
      </c>
      <c r="X9" s="39">
        <f t="shared" si="5"/>
        <v>10076</v>
      </c>
    </row>
    <row r="10" spans="1:24" ht="39.75" customHeight="1">
      <c r="A10" s="19" t="s">
        <v>39</v>
      </c>
      <c r="B10" s="38">
        <f t="shared" si="0"/>
        <v>137</v>
      </c>
      <c r="C10" s="52">
        <v>76</v>
      </c>
      <c r="D10" s="52">
        <v>51</v>
      </c>
      <c r="E10" s="52"/>
      <c r="F10" s="52">
        <v>10</v>
      </c>
      <c r="G10" s="52"/>
      <c r="H10" s="38">
        <f t="shared" si="1"/>
        <v>3424</v>
      </c>
      <c r="I10" s="52">
        <v>527</v>
      </c>
      <c r="J10" s="52">
        <v>70</v>
      </c>
      <c r="K10" s="52">
        <v>361</v>
      </c>
      <c r="L10" s="52">
        <v>45</v>
      </c>
      <c r="M10" s="52">
        <v>1755</v>
      </c>
      <c r="N10" s="52">
        <v>499</v>
      </c>
      <c r="O10" s="52">
        <v>32</v>
      </c>
      <c r="P10" s="52">
        <v>135</v>
      </c>
      <c r="Q10" s="38">
        <f t="shared" si="3"/>
        <v>449</v>
      </c>
      <c r="R10" s="52">
        <v>52</v>
      </c>
      <c r="S10" s="52">
        <v>41</v>
      </c>
      <c r="T10" s="52">
        <v>153</v>
      </c>
      <c r="U10" s="52">
        <v>78</v>
      </c>
      <c r="V10" s="52">
        <v>88</v>
      </c>
      <c r="W10" s="52">
        <v>37</v>
      </c>
      <c r="X10" s="39">
        <f t="shared" si="5"/>
        <v>4010</v>
      </c>
    </row>
    <row r="11" spans="1:24" ht="40.5" customHeight="1">
      <c r="A11" s="18" t="s">
        <v>30</v>
      </c>
      <c r="B11" s="13">
        <f t="shared" si="0"/>
        <v>153</v>
      </c>
      <c r="C11" s="13">
        <f>SUM(C12:C14)</f>
        <v>90</v>
      </c>
      <c r="D11" s="13">
        <f aca="true" t="shared" si="8" ref="D11:W11">SUM(D12:D14)</f>
        <v>51</v>
      </c>
      <c r="E11" s="13">
        <f t="shared" si="8"/>
        <v>0</v>
      </c>
      <c r="F11" s="13">
        <f t="shared" si="8"/>
        <v>12</v>
      </c>
      <c r="G11" s="13">
        <f t="shared" si="8"/>
        <v>0</v>
      </c>
      <c r="H11" s="13">
        <f t="shared" si="1"/>
        <v>1796</v>
      </c>
      <c r="I11" s="13">
        <f t="shared" si="8"/>
        <v>594</v>
      </c>
      <c r="J11" s="13">
        <f t="shared" si="8"/>
        <v>34</v>
      </c>
      <c r="K11" s="13">
        <f t="shared" si="8"/>
        <v>255</v>
      </c>
      <c r="L11" s="13">
        <f t="shared" si="8"/>
        <v>32</v>
      </c>
      <c r="M11" s="13">
        <f t="shared" si="8"/>
        <v>390</v>
      </c>
      <c r="N11" s="13">
        <f t="shared" si="8"/>
        <v>408</v>
      </c>
      <c r="O11" s="13">
        <f t="shared" si="8"/>
        <v>23</v>
      </c>
      <c r="P11" s="13">
        <f t="shared" si="8"/>
        <v>60</v>
      </c>
      <c r="Q11" s="13">
        <f t="shared" si="3"/>
        <v>73</v>
      </c>
      <c r="R11" s="13">
        <f t="shared" si="8"/>
        <v>18</v>
      </c>
      <c r="S11" s="13">
        <f t="shared" si="8"/>
        <v>21</v>
      </c>
      <c r="T11" s="13">
        <f t="shared" si="8"/>
        <v>10</v>
      </c>
      <c r="U11" s="13">
        <f t="shared" si="8"/>
        <v>5</v>
      </c>
      <c r="V11" s="13">
        <f t="shared" si="8"/>
        <v>13</v>
      </c>
      <c r="W11" s="13">
        <f t="shared" si="8"/>
        <v>6</v>
      </c>
      <c r="X11" s="21">
        <f t="shared" si="5"/>
        <v>2022</v>
      </c>
    </row>
    <row r="12" spans="1:24" ht="30" customHeight="1">
      <c r="A12" s="19" t="s">
        <v>27</v>
      </c>
      <c r="B12" s="13">
        <f t="shared" si="0"/>
        <v>92</v>
      </c>
      <c r="C12" s="53">
        <v>51</v>
      </c>
      <c r="D12" s="53">
        <v>34</v>
      </c>
      <c r="E12" s="53"/>
      <c r="F12" s="53">
        <v>7</v>
      </c>
      <c r="G12" s="53"/>
      <c r="H12" s="13">
        <f t="shared" si="1"/>
        <v>1007</v>
      </c>
      <c r="I12" s="53">
        <v>338</v>
      </c>
      <c r="J12" s="53">
        <v>4</v>
      </c>
      <c r="K12" s="53">
        <v>145</v>
      </c>
      <c r="L12" s="53">
        <v>18</v>
      </c>
      <c r="M12" s="53">
        <v>222</v>
      </c>
      <c r="N12" s="53">
        <v>233</v>
      </c>
      <c r="O12" s="53">
        <v>13</v>
      </c>
      <c r="P12" s="53">
        <v>34</v>
      </c>
      <c r="Q12" s="13">
        <f t="shared" si="3"/>
        <v>0</v>
      </c>
      <c r="R12" s="53"/>
      <c r="S12" s="53"/>
      <c r="T12" s="53"/>
      <c r="U12" s="53"/>
      <c r="V12" s="53"/>
      <c r="W12" s="53"/>
      <c r="X12" s="21">
        <f t="shared" si="5"/>
        <v>1099</v>
      </c>
    </row>
    <row r="13" spans="1:24" ht="27.75" customHeight="1">
      <c r="A13" s="19" t="s">
        <v>28</v>
      </c>
      <c r="B13" s="13">
        <f t="shared" si="0"/>
        <v>46</v>
      </c>
      <c r="C13" s="53">
        <v>26</v>
      </c>
      <c r="D13" s="53">
        <v>17</v>
      </c>
      <c r="E13" s="53"/>
      <c r="F13" s="53">
        <v>3</v>
      </c>
      <c r="G13" s="53"/>
      <c r="H13" s="13">
        <f t="shared" si="1"/>
        <v>534</v>
      </c>
      <c r="I13" s="53">
        <v>172</v>
      </c>
      <c r="J13" s="53">
        <v>20</v>
      </c>
      <c r="K13" s="53">
        <v>74</v>
      </c>
      <c r="L13" s="53">
        <v>11</v>
      </c>
      <c r="M13" s="53">
        <v>113</v>
      </c>
      <c r="N13" s="53">
        <v>119</v>
      </c>
      <c r="O13" s="53">
        <v>7</v>
      </c>
      <c r="P13" s="53">
        <v>18</v>
      </c>
      <c r="Q13" s="13">
        <f t="shared" si="3"/>
        <v>49</v>
      </c>
      <c r="R13" s="53">
        <v>16</v>
      </c>
      <c r="S13" s="53">
        <v>14</v>
      </c>
      <c r="T13" s="53">
        <v>6</v>
      </c>
      <c r="U13" s="53">
        <v>3</v>
      </c>
      <c r="V13" s="53">
        <v>9</v>
      </c>
      <c r="W13" s="53">
        <v>1</v>
      </c>
      <c r="X13" s="21">
        <f t="shared" si="5"/>
        <v>629</v>
      </c>
    </row>
    <row r="14" spans="1:24" ht="26.25" customHeight="1">
      <c r="A14" s="19" t="s">
        <v>29</v>
      </c>
      <c r="B14" s="13">
        <f t="shared" si="0"/>
        <v>15</v>
      </c>
      <c r="C14" s="53">
        <v>13</v>
      </c>
      <c r="D14" s="53"/>
      <c r="E14" s="53"/>
      <c r="F14" s="53">
        <v>2</v>
      </c>
      <c r="G14" s="53"/>
      <c r="H14" s="13">
        <f t="shared" si="1"/>
        <v>255</v>
      </c>
      <c r="I14" s="53">
        <v>84</v>
      </c>
      <c r="J14" s="53">
        <v>10</v>
      </c>
      <c r="K14" s="53">
        <v>36</v>
      </c>
      <c r="L14" s="53">
        <v>3</v>
      </c>
      <c r="M14" s="53">
        <v>55</v>
      </c>
      <c r="N14" s="53">
        <v>56</v>
      </c>
      <c r="O14" s="53">
        <v>3</v>
      </c>
      <c r="P14" s="53">
        <v>8</v>
      </c>
      <c r="Q14" s="13">
        <f t="shared" si="3"/>
        <v>24</v>
      </c>
      <c r="R14" s="53">
        <v>2</v>
      </c>
      <c r="S14" s="53">
        <v>7</v>
      </c>
      <c r="T14" s="53">
        <v>4</v>
      </c>
      <c r="U14" s="53">
        <v>2</v>
      </c>
      <c r="V14" s="53">
        <v>4</v>
      </c>
      <c r="W14" s="53">
        <v>5</v>
      </c>
      <c r="X14" s="21">
        <f t="shared" si="5"/>
        <v>294</v>
      </c>
    </row>
    <row r="15" spans="1:24" ht="34.5" customHeight="1">
      <c r="A15" s="18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f t="shared" si="3"/>
        <v>0</v>
      </c>
      <c r="R15" s="13"/>
      <c r="S15" s="13"/>
      <c r="T15" s="13"/>
      <c r="U15" s="13"/>
      <c r="V15" s="13"/>
      <c r="W15" s="13"/>
      <c r="X15" s="21">
        <f t="shared" si="5"/>
        <v>0</v>
      </c>
    </row>
    <row r="16" spans="1:24" ht="24.75" customHeight="1">
      <c r="A16" s="14" t="s">
        <v>32</v>
      </c>
      <c r="B16" s="13">
        <f t="shared" si="0"/>
        <v>15</v>
      </c>
      <c r="C16" s="54">
        <v>9</v>
      </c>
      <c r="D16" s="54">
        <v>6</v>
      </c>
      <c r="E16" s="54"/>
      <c r="F16" s="54"/>
      <c r="G16" s="54"/>
      <c r="H16" s="34">
        <f t="shared" si="1"/>
        <v>81</v>
      </c>
      <c r="I16" s="54"/>
      <c r="J16" s="54"/>
      <c r="K16" s="54"/>
      <c r="L16" s="54"/>
      <c r="M16" s="54">
        <v>20</v>
      </c>
      <c r="N16" s="54">
        <v>61</v>
      </c>
      <c r="O16" s="54"/>
      <c r="P16" s="54"/>
      <c r="Q16" s="34">
        <f t="shared" si="3"/>
        <v>5</v>
      </c>
      <c r="R16" s="54">
        <v>3</v>
      </c>
      <c r="S16" s="54">
        <v>2</v>
      </c>
      <c r="T16" s="54"/>
      <c r="U16" s="54"/>
      <c r="V16" s="54"/>
      <c r="W16" s="54"/>
      <c r="X16" s="35">
        <f t="shared" si="5"/>
        <v>101</v>
      </c>
    </row>
    <row r="17" spans="1:24" ht="33.75" customHeight="1">
      <c r="A17" s="14" t="s">
        <v>33</v>
      </c>
      <c r="B17" s="13">
        <f t="shared" si="0"/>
        <v>41</v>
      </c>
      <c r="C17" s="54">
        <v>23</v>
      </c>
      <c r="D17" s="54">
        <v>15</v>
      </c>
      <c r="E17" s="54"/>
      <c r="F17" s="54">
        <v>3</v>
      </c>
      <c r="G17" s="54"/>
      <c r="H17" s="34">
        <f t="shared" si="1"/>
        <v>233</v>
      </c>
      <c r="I17" s="54">
        <v>30</v>
      </c>
      <c r="J17" s="54">
        <v>4</v>
      </c>
      <c r="K17" s="54">
        <v>13</v>
      </c>
      <c r="L17" s="54">
        <v>3</v>
      </c>
      <c r="M17" s="54">
        <v>78</v>
      </c>
      <c r="N17" s="54">
        <v>102</v>
      </c>
      <c r="O17" s="54"/>
      <c r="P17" s="54">
        <v>3</v>
      </c>
      <c r="Q17" s="34">
        <f t="shared" si="3"/>
        <v>29</v>
      </c>
      <c r="R17" s="54">
        <v>11</v>
      </c>
      <c r="S17" s="54">
        <v>10</v>
      </c>
      <c r="T17" s="54"/>
      <c r="U17" s="54"/>
      <c r="V17" s="54">
        <v>8</v>
      </c>
      <c r="W17" s="54"/>
      <c r="X17" s="35">
        <f t="shared" si="5"/>
        <v>303</v>
      </c>
    </row>
    <row r="18" spans="1:24" ht="33.75" customHeight="1">
      <c r="A18" s="14" t="s">
        <v>34</v>
      </c>
      <c r="B18" s="13">
        <f t="shared" si="0"/>
        <v>58</v>
      </c>
      <c r="C18" s="54">
        <v>32</v>
      </c>
      <c r="D18" s="54">
        <v>21</v>
      </c>
      <c r="E18" s="54"/>
      <c r="F18" s="54">
        <v>5</v>
      </c>
      <c r="G18" s="54"/>
      <c r="H18" s="34">
        <f t="shared" si="1"/>
        <v>1049</v>
      </c>
      <c r="I18" s="54">
        <v>267</v>
      </c>
      <c r="J18" s="54">
        <v>32</v>
      </c>
      <c r="K18" s="54">
        <v>140</v>
      </c>
      <c r="L18" s="54">
        <v>17</v>
      </c>
      <c r="M18" s="54">
        <v>292</v>
      </c>
      <c r="N18" s="54">
        <v>245</v>
      </c>
      <c r="O18" s="54">
        <v>23</v>
      </c>
      <c r="P18" s="54">
        <v>33</v>
      </c>
      <c r="Q18" s="34">
        <f t="shared" si="3"/>
        <v>136</v>
      </c>
      <c r="R18" s="54">
        <v>42</v>
      </c>
      <c r="S18" s="54">
        <v>36</v>
      </c>
      <c r="T18" s="54">
        <v>21</v>
      </c>
      <c r="U18" s="54">
        <v>11</v>
      </c>
      <c r="V18" s="54">
        <v>23</v>
      </c>
      <c r="W18" s="54">
        <v>3</v>
      </c>
      <c r="X18" s="35">
        <f t="shared" si="5"/>
        <v>1243</v>
      </c>
    </row>
    <row r="19" spans="1:24" ht="33.75" customHeight="1">
      <c r="A19" s="14" t="s">
        <v>35</v>
      </c>
      <c r="B19" s="13">
        <f t="shared" si="0"/>
        <v>48</v>
      </c>
      <c r="C19" s="54">
        <v>26</v>
      </c>
      <c r="D19" s="54">
        <v>18</v>
      </c>
      <c r="E19" s="54"/>
      <c r="F19" s="54">
        <v>4</v>
      </c>
      <c r="G19" s="54"/>
      <c r="H19" s="34">
        <f t="shared" si="1"/>
        <v>469</v>
      </c>
      <c r="I19" s="54">
        <v>297</v>
      </c>
      <c r="J19" s="54">
        <v>34</v>
      </c>
      <c r="K19" s="54">
        <v>102</v>
      </c>
      <c r="L19" s="54">
        <v>12</v>
      </c>
      <c r="M19" s="36"/>
      <c r="N19" s="36"/>
      <c r="O19" s="36"/>
      <c r="P19" s="37">
        <v>24</v>
      </c>
      <c r="Q19" s="34">
        <f t="shared" si="3"/>
        <v>0</v>
      </c>
      <c r="R19" s="36"/>
      <c r="S19" s="36"/>
      <c r="T19" s="36"/>
      <c r="U19" s="36"/>
      <c r="V19" s="36"/>
      <c r="W19" s="36"/>
      <c r="X19" s="35">
        <f t="shared" si="5"/>
        <v>517</v>
      </c>
    </row>
    <row r="20" spans="1:24" ht="35.25" customHeight="1">
      <c r="A20" s="11"/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1"/>
    </row>
    <row r="21" spans="1:24" ht="25.5">
      <c r="A21" s="10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5" ht="25.5">
      <c r="A22" s="11"/>
      <c r="B22" s="11"/>
      <c r="C22" s="11"/>
      <c r="D22" s="11"/>
      <c r="E22" s="11"/>
    </row>
    <row r="23" ht="24.75">
      <c r="A23" s="10"/>
    </row>
  </sheetData>
  <sheetProtection/>
  <mergeCells count="9">
    <mergeCell ref="A1:X1"/>
    <mergeCell ref="A2:A4"/>
    <mergeCell ref="B2:G2"/>
    <mergeCell ref="H2:P2"/>
    <mergeCell ref="Q2:W2"/>
    <mergeCell ref="X2:X4"/>
    <mergeCell ref="B3:B4"/>
    <mergeCell ref="H3:H4"/>
    <mergeCell ref="Q3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4">
      <selection activeCell="X8" sqref="X8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1" t="s">
        <v>0</v>
      </c>
      <c r="B3" s="64" t="s">
        <v>1</v>
      </c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 t="s">
        <v>3</v>
      </c>
      <c r="R3" s="64"/>
      <c r="S3" s="64"/>
      <c r="T3" s="64"/>
      <c r="U3" s="64"/>
      <c r="V3" s="64"/>
      <c r="W3" s="64"/>
      <c r="X3" s="65" t="s">
        <v>4</v>
      </c>
    </row>
    <row r="4" spans="1:24" ht="33.75" customHeight="1">
      <c r="A4" s="62"/>
      <c r="B4" s="65" t="s">
        <v>5</v>
      </c>
      <c r="C4" s="15" t="s">
        <v>6</v>
      </c>
      <c r="D4" s="15"/>
      <c r="E4" s="15"/>
      <c r="F4" s="15"/>
      <c r="G4" s="15"/>
      <c r="H4" s="65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5" t="s">
        <v>5</v>
      </c>
      <c r="R4" s="15"/>
      <c r="S4" s="15" t="s">
        <v>6</v>
      </c>
      <c r="T4" s="15"/>
      <c r="U4" s="15"/>
      <c r="V4" s="15"/>
      <c r="W4" s="15"/>
      <c r="X4" s="65"/>
    </row>
    <row r="5" spans="1:24" ht="60">
      <c r="A5" s="63"/>
      <c r="B5" s="65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5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5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5"/>
    </row>
    <row r="6" spans="1:27" ht="34.5" customHeight="1">
      <c r="A6" s="16" t="s">
        <v>20</v>
      </c>
      <c r="B6" s="13">
        <f aca="true" t="shared" si="0" ref="B6:B11">SUM(C6:G6)</f>
        <v>6517</v>
      </c>
      <c r="C6" s="13">
        <f>C8+C9</f>
        <v>5295</v>
      </c>
      <c r="D6" s="13">
        <f>D8+D9</f>
        <v>601</v>
      </c>
      <c r="E6" s="13">
        <f>E8+E9</f>
        <v>0</v>
      </c>
      <c r="F6" s="13">
        <f>F8+F9</f>
        <v>621</v>
      </c>
      <c r="G6" s="13">
        <f>G8+G9</f>
        <v>0</v>
      </c>
      <c r="H6" s="13">
        <f aca="true" t="shared" si="1" ref="H6:H11">SUM(I6:P6)</f>
        <v>10658</v>
      </c>
      <c r="I6" s="13">
        <f>I8+I9</f>
        <v>2310</v>
      </c>
      <c r="J6" s="13">
        <f aca="true" t="shared" si="2" ref="J6:P6">J8+J9</f>
        <v>80</v>
      </c>
      <c r="K6" s="13">
        <f t="shared" si="2"/>
        <v>2489</v>
      </c>
      <c r="L6" s="13">
        <f t="shared" si="2"/>
        <v>996</v>
      </c>
      <c r="M6" s="13">
        <f t="shared" si="2"/>
        <v>3183</v>
      </c>
      <c r="N6" s="13">
        <f t="shared" si="2"/>
        <v>880</v>
      </c>
      <c r="O6" s="13">
        <f t="shared" si="2"/>
        <v>150</v>
      </c>
      <c r="P6" s="13">
        <f t="shared" si="2"/>
        <v>570</v>
      </c>
      <c r="Q6" s="13">
        <f aca="true" t="shared" si="3" ref="Q6:Q11">SUM(R6:W6)</f>
        <v>1445</v>
      </c>
      <c r="R6" s="13">
        <f aca="true" t="shared" si="4" ref="R6:W6">R8+R9</f>
        <v>226</v>
      </c>
      <c r="S6" s="13">
        <f t="shared" si="4"/>
        <v>36</v>
      </c>
      <c r="T6" s="13">
        <f t="shared" si="4"/>
        <v>480</v>
      </c>
      <c r="U6" s="13">
        <f t="shared" si="4"/>
        <v>433</v>
      </c>
      <c r="V6" s="13">
        <f t="shared" si="4"/>
        <v>140</v>
      </c>
      <c r="W6" s="13">
        <f t="shared" si="4"/>
        <v>130</v>
      </c>
      <c r="X6" s="21">
        <f>SUM(B6,H6,Q6)</f>
        <v>18620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1425</v>
      </c>
      <c r="C8" s="13">
        <f>SUM(C17:C20)</f>
        <v>1080</v>
      </c>
      <c r="D8" s="13">
        <f aca="true" t="shared" si="6" ref="D8:W8">SUM(D17:D20)</f>
        <v>120</v>
      </c>
      <c r="E8" s="13">
        <f t="shared" si="6"/>
        <v>0</v>
      </c>
      <c r="F8" s="13">
        <f t="shared" si="6"/>
        <v>225</v>
      </c>
      <c r="G8" s="13">
        <f t="shared" si="6"/>
        <v>0</v>
      </c>
      <c r="H8" s="13">
        <f t="shared" si="1"/>
        <v>1255</v>
      </c>
      <c r="I8" s="13">
        <f t="shared" si="6"/>
        <v>310</v>
      </c>
      <c r="J8" s="13">
        <f t="shared" si="6"/>
        <v>10</v>
      </c>
      <c r="K8" s="13">
        <f t="shared" si="6"/>
        <v>309</v>
      </c>
      <c r="L8" s="13">
        <f t="shared" si="6"/>
        <v>46</v>
      </c>
      <c r="M8" s="13">
        <f t="shared" si="6"/>
        <v>260</v>
      </c>
      <c r="N8" s="13">
        <f t="shared" si="6"/>
        <v>170</v>
      </c>
      <c r="O8" s="13">
        <f t="shared" si="6"/>
        <v>0</v>
      </c>
      <c r="P8" s="13">
        <f t="shared" si="6"/>
        <v>150</v>
      </c>
      <c r="Q8" s="13">
        <f t="shared" si="3"/>
        <v>47</v>
      </c>
      <c r="R8" s="13">
        <f t="shared" si="6"/>
        <v>6</v>
      </c>
      <c r="S8" s="13">
        <f t="shared" si="6"/>
        <v>16</v>
      </c>
      <c r="T8" s="13">
        <f t="shared" si="6"/>
        <v>5</v>
      </c>
      <c r="U8" s="13">
        <f t="shared" si="6"/>
        <v>0</v>
      </c>
      <c r="V8" s="13">
        <f t="shared" si="6"/>
        <v>10</v>
      </c>
      <c r="W8" s="13">
        <f t="shared" si="6"/>
        <v>10</v>
      </c>
      <c r="X8" s="13">
        <f t="shared" si="5"/>
        <v>2727</v>
      </c>
    </row>
    <row r="9" spans="1:24" ht="34.5" customHeight="1">
      <c r="A9" s="17" t="s">
        <v>40</v>
      </c>
      <c r="B9" s="13">
        <f t="shared" si="0"/>
        <v>5092</v>
      </c>
      <c r="C9" s="13">
        <f>SUM(C10:C11)</f>
        <v>4215</v>
      </c>
      <c r="D9" s="13">
        <f aca="true" t="shared" si="7" ref="D9:W9">SUM(D10:D11)</f>
        <v>481</v>
      </c>
      <c r="E9" s="13">
        <f t="shared" si="7"/>
        <v>0</v>
      </c>
      <c r="F9" s="13">
        <f t="shared" si="7"/>
        <v>396</v>
      </c>
      <c r="G9" s="13">
        <f t="shared" si="7"/>
        <v>0</v>
      </c>
      <c r="H9" s="13">
        <f t="shared" si="1"/>
        <v>9403</v>
      </c>
      <c r="I9" s="13">
        <f t="shared" si="7"/>
        <v>2000</v>
      </c>
      <c r="J9" s="13">
        <f t="shared" si="7"/>
        <v>70</v>
      </c>
      <c r="K9" s="13">
        <f t="shared" si="7"/>
        <v>2180</v>
      </c>
      <c r="L9" s="13">
        <f t="shared" si="7"/>
        <v>950</v>
      </c>
      <c r="M9" s="13">
        <f t="shared" si="7"/>
        <v>2923</v>
      </c>
      <c r="N9" s="13">
        <f t="shared" si="7"/>
        <v>710</v>
      </c>
      <c r="O9" s="13">
        <f t="shared" si="7"/>
        <v>150</v>
      </c>
      <c r="P9" s="13">
        <f t="shared" si="7"/>
        <v>420</v>
      </c>
      <c r="Q9" s="13">
        <f t="shared" si="3"/>
        <v>1398</v>
      </c>
      <c r="R9" s="13">
        <f t="shared" si="7"/>
        <v>220</v>
      </c>
      <c r="S9" s="13">
        <f t="shared" si="7"/>
        <v>20</v>
      </c>
      <c r="T9" s="13">
        <f t="shared" si="7"/>
        <v>475</v>
      </c>
      <c r="U9" s="13">
        <f t="shared" si="7"/>
        <v>433</v>
      </c>
      <c r="V9" s="13">
        <f t="shared" si="7"/>
        <v>130</v>
      </c>
      <c r="W9" s="13">
        <f t="shared" si="7"/>
        <v>120</v>
      </c>
      <c r="X9" s="21">
        <f t="shared" si="5"/>
        <v>15893</v>
      </c>
    </row>
    <row r="10" spans="1:24" ht="39.75" customHeight="1">
      <c r="A10" s="19" t="s">
        <v>38</v>
      </c>
      <c r="B10" s="38">
        <f t="shared" si="0"/>
        <v>4611</v>
      </c>
      <c r="C10" s="52">
        <v>3830</v>
      </c>
      <c r="D10" s="52">
        <v>456</v>
      </c>
      <c r="E10" s="52"/>
      <c r="F10" s="52">
        <v>325</v>
      </c>
      <c r="G10" s="52"/>
      <c r="H10" s="38">
        <f t="shared" si="1"/>
        <v>5518</v>
      </c>
      <c r="I10" s="52">
        <v>1400</v>
      </c>
      <c r="J10" s="52">
        <v>35</v>
      </c>
      <c r="K10" s="52">
        <v>1120</v>
      </c>
      <c r="L10" s="52">
        <v>400</v>
      </c>
      <c r="M10" s="52">
        <v>1453</v>
      </c>
      <c r="N10" s="52">
        <v>690</v>
      </c>
      <c r="O10" s="52"/>
      <c r="P10" s="52">
        <v>420</v>
      </c>
      <c r="Q10" s="38">
        <f t="shared" si="3"/>
        <v>1180</v>
      </c>
      <c r="R10" s="52">
        <v>200</v>
      </c>
      <c r="S10" s="52">
        <v>10</v>
      </c>
      <c r="T10" s="52">
        <v>450</v>
      </c>
      <c r="U10" s="52">
        <v>420</v>
      </c>
      <c r="V10" s="52"/>
      <c r="W10" s="52">
        <v>100</v>
      </c>
      <c r="X10" s="39">
        <f t="shared" si="5"/>
        <v>11309</v>
      </c>
    </row>
    <row r="11" spans="1:24" ht="40.5" customHeight="1">
      <c r="A11" s="19" t="s">
        <v>39</v>
      </c>
      <c r="B11" s="38">
        <f t="shared" si="0"/>
        <v>481</v>
      </c>
      <c r="C11" s="52">
        <v>385</v>
      </c>
      <c r="D11" s="52">
        <v>25</v>
      </c>
      <c r="E11" s="52"/>
      <c r="F11" s="52">
        <v>71</v>
      </c>
      <c r="G11" s="52"/>
      <c r="H11" s="38">
        <f t="shared" si="1"/>
        <v>3885</v>
      </c>
      <c r="I11" s="52">
        <v>600</v>
      </c>
      <c r="J11" s="52">
        <v>35</v>
      </c>
      <c r="K11" s="52">
        <v>1060</v>
      </c>
      <c r="L11" s="52">
        <v>550</v>
      </c>
      <c r="M11" s="52">
        <v>1470</v>
      </c>
      <c r="N11" s="52">
        <v>20</v>
      </c>
      <c r="O11" s="52">
        <v>150</v>
      </c>
      <c r="P11" s="52"/>
      <c r="Q11" s="38">
        <f t="shared" si="3"/>
        <v>218</v>
      </c>
      <c r="R11" s="52">
        <v>20</v>
      </c>
      <c r="S11" s="52">
        <v>10</v>
      </c>
      <c r="T11" s="52">
        <v>25</v>
      </c>
      <c r="U11" s="52">
        <v>13</v>
      </c>
      <c r="V11" s="52">
        <v>130</v>
      </c>
      <c r="W11" s="52">
        <v>20</v>
      </c>
      <c r="X11" s="39">
        <f t="shared" si="5"/>
        <v>4584</v>
      </c>
    </row>
    <row r="12" spans="1:24" ht="91.5" customHeight="1">
      <c r="A12" s="18" t="s">
        <v>30</v>
      </c>
      <c r="B12" s="13">
        <f aca="true" t="shared" si="8" ref="B12:B20">SUM(C12:G12)</f>
        <v>1425</v>
      </c>
      <c r="C12" s="13">
        <f>SUM(C13:C15)</f>
        <v>1080</v>
      </c>
      <c r="D12" s="13">
        <f aca="true" t="shared" si="9" ref="D12:W12">SUM(D13:D15)</f>
        <v>120</v>
      </c>
      <c r="E12" s="13">
        <f t="shared" si="9"/>
        <v>0</v>
      </c>
      <c r="F12" s="13">
        <f t="shared" si="9"/>
        <v>225</v>
      </c>
      <c r="G12" s="13">
        <f t="shared" si="9"/>
        <v>0</v>
      </c>
      <c r="H12" s="13">
        <f aca="true" t="shared" si="10" ref="H12:H20">SUM(I12:P12)</f>
        <v>1255</v>
      </c>
      <c r="I12" s="13">
        <f t="shared" si="9"/>
        <v>310</v>
      </c>
      <c r="J12" s="13">
        <f t="shared" si="9"/>
        <v>10</v>
      </c>
      <c r="K12" s="13">
        <f t="shared" si="9"/>
        <v>309</v>
      </c>
      <c r="L12" s="13">
        <f t="shared" si="9"/>
        <v>46</v>
      </c>
      <c r="M12" s="13">
        <f t="shared" si="9"/>
        <v>260</v>
      </c>
      <c r="N12" s="13">
        <f t="shared" si="9"/>
        <v>170</v>
      </c>
      <c r="O12" s="13">
        <f t="shared" si="9"/>
        <v>0</v>
      </c>
      <c r="P12" s="13">
        <f t="shared" si="9"/>
        <v>150</v>
      </c>
      <c r="Q12" s="13">
        <f aca="true" t="shared" si="11" ref="Q12:Q20">SUM(R12:W12)</f>
        <v>47</v>
      </c>
      <c r="R12" s="13">
        <f t="shared" si="9"/>
        <v>6</v>
      </c>
      <c r="S12" s="13">
        <f t="shared" si="9"/>
        <v>16</v>
      </c>
      <c r="T12" s="13">
        <f t="shared" si="9"/>
        <v>5</v>
      </c>
      <c r="U12" s="13">
        <f t="shared" si="9"/>
        <v>0</v>
      </c>
      <c r="V12" s="13">
        <f t="shared" si="9"/>
        <v>10</v>
      </c>
      <c r="W12" s="13">
        <f t="shared" si="9"/>
        <v>10</v>
      </c>
      <c r="X12" s="13">
        <f t="shared" si="5"/>
        <v>2727</v>
      </c>
    </row>
    <row r="13" spans="1:24" ht="34.5" customHeight="1">
      <c r="A13" s="19" t="s">
        <v>27</v>
      </c>
      <c r="B13" s="13">
        <f t="shared" si="8"/>
        <v>490</v>
      </c>
      <c r="C13" s="53">
        <v>350</v>
      </c>
      <c r="D13" s="53">
        <v>20</v>
      </c>
      <c r="E13" s="53"/>
      <c r="F13" s="53">
        <v>120</v>
      </c>
      <c r="G13" s="53"/>
      <c r="H13" s="13">
        <f t="shared" si="10"/>
        <v>541</v>
      </c>
      <c r="I13" s="53">
        <v>120</v>
      </c>
      <c r="J13" s="53">
        <v>5</v>
      </c>
      <c r="K13" s="53">
        <v>150</v>
      </c>
      <c r="L13" s="53">
        <v>26</v>
      </c>
      <c r="M13" s="53">
        <v>80</v>
      </c>
      <c r="N13" s="53">
        <v>50</v>
      </c>
      <c r="O13" s="53"/>
      <c r="P13" s="53">
        <v>110</v>
      </c>
      <c r="Q13" s="13">
        <f t="shared" si="11"/>
        <v>38</v>
      </c>
      <c r="R13" s="53">
        <v>3</v>
      </c>
      <c r="S13" s="53">
        <v>10</v>
      </c>
      <c r="T13" s="53">
        <v>5</v>
      </c>
      <c r="U13" s="53"/>
      <c r="V13" s="53">
        <v>10</v>
      </c>
      <c r="W13" s="53">
        <v>10</v>
      </c>
      <c r="X13" s="21">
        <f t="shared" si="5"/>
        <v>1069</v>
      </c>
    </row>
    <row r="14" spans="1:24" ht="34.5" customHeight="1">
      <c r="A14" s="19" t="s">
        <v>28</v>
      </c>
      <c r="B14" s="13">
        <f t="shared" si="8"/>
        <v>380</v>
      </c>
      <c r="C14" s="53">
        <v>270</v>
      </c>
      <c r="D14" s="53">
        <v>40</v>
      </c>
      <c r="E14" s="53"/>
      <c r="F14" s="53">
        <v>70</v>
      </c>
      <c r="G14" s="53"/>
      <c r="H14" s="13">
        <f t="shared" si="10"/>
        <v>307</v>
      </c>
      <c r="I14" s="53">
        <v>70</v>
      </c>
      <c r="J14" s="53">
        <v>5</v>
      </c>
      <c r="K14" s="53">
        <v>120</v>
      </c>
      <c r="L14" s="53">
        <v>12</v>
      </c>
      <c r="M14" s="53">
        <v>60</v>
      </c>
      <c r="N14" s="53">
        <v>10</v>
      </c>
      <c r="O14" s="53"/>
      <c r="P14" s="53">
        <v>30</v>
      </c>
      <c r="Q14" s="13">
        <f t="shared" si="11"/>
        <v>9</v>
      </c>
      <c r="R14" s="53">
        <v>3</v>
      </c>
      <c r="S14" s="53">
        <v>6</v>
      </c>
      <c r="T14" s="53"/>
      <c r="U14" s="53"/>
      <c r="V14" s="53"/>
      <c r="W14" s="53"/>
      <c r="X14" s="21">
        <f t="shared" si="5"/>
        <v>696</v>
      </c>
    </row>
    <row r="15" spans="1:24" ht="34.5" customHeight="1">
      <c r="A15" s="19" t="s">
        <v>29</v>
      </c>
      <c r="B15" s="13">
        <f t="shared" si="8"/>
        <v>555</v>
      </c>
      <c r="C15" s="53">
        <v>460</v>
      </c>
      <c r="D15" s="53">
        <v>60</v>
      </c>
      <c r="E15" s="53"/>
      <c r="F15" s="53">
        <v>35</v>
      </c>
      <c r="G15" s="53"/>
      <c r="H15" s="13">
        <f t="shared" si="10"/>
        <v>407</v>
      </c>
      <c r="I15" s="53">
        <v>120</v>
      </c>
      <c r="J15" s="53"/>
      <c r="K15" s="53">
        <v>39</v>
      </c>
      <c r="L15" s="53">
        <v>8</v>
      </c>
      <c r="M15" s="53">
        <v>120</v>
      </c>
      <c r="N15" s="53">
        <v>110</v>
      </c>
      <c r="O15" s="53"/>
      <c r="P15" s="53">
        <v>10</v>
      </c>
      <c r="Q15" s="13">
        <f t="shared" si="11"/>
        <v>0</v>
      </c>
      <c r="R15" s="53"/>
      <c r="S15" s="53"/>
      <c r="T15" s="53"/>
      <c r="U15" s="53"/>
      <c r="V15" s="53"/>
      <c r="W15" s="53"/>
      <c r="X15" s="21">
        <f t="shared" si="5"/>
        <v>962</v>
      </c>
    </row>
    <row r="16" spans="1:24" ht="36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0</v>
      </c>
      <c r="C17" s="54"/>
      <c r="D17" s="54"/>
      <c r="E17" s="54"/>
      <c r="F17" s="54"/>
      <c r="G17" s="54"/>
      <c r="H17" s="34">
        <f t="shared" si="10"/>
        <v>0</v>
      </c>
      <c r="I17" s="54"/>
      <c r="J17" s="54"/>
      <c r="K17" s="54"/>
      <c r="L17" s="54"/>
      <c r="M17" s="54"/>
      <c r="N17" s="54"/>
      <c r="O17" s="54"/>
      <c r="P17" s="54"/>
      <c r="Q17" s="34">
        <f t="shared" si="11"/>
        <v>0</v>
      </c>
      <c r="R17" s="54"/>
      <c r="S17" s="54"/>
      <c r="T17" s="54"/>
      <c r="U17" s="54"/>
      <c r="V17" s="54"/>
      <c r="W17" s="54"/>
      <c r="X17" s="35">
        <f t="shared" si="5"/>
        <v>0</v>
      </c>
    </row>
    <row r="18" spans="1:24" ht="33.75" customHeight="1">
      <c r="A18" s="14" t="s">
        <v>33</v>
      </c>
      <c r="B18" s="13">
        <f t="shared" si="8"/>
        <v>75</v>
      </c>
      <c r="C18" s="54">
        <v>50</v>
      </c>
      <c r="D18" s="54"/>
      <c r="E18" s="54"/>
      <c r="F18" s="54">
        <v>25</v>
      </c>
      <c r="G18" s="54"/>
      <c r="H18" s="34">
        <f t="shared" si="10"/>
        <v>39</v>
      </c>
      <c r="I18" s="54">
        <v>10</v>
      </c>
      <c r="J18" s="54"/>
      <c r="K18" s="54">
        <v>9</v>
      </c>
      <c r="L18" s="54"/>
      <c r="M18" s="54">
        <v>10</v>
      </c>
      <c r="N18" s="54">
        <v>10</v>
      </c>
      <c r="O18" s="54"/>
      <c r="P18" s="54"/>
      <c r="Q18" s="34">
        <f t="shared" si="11"/>
        <v>0</v>
      </c>
      <c r="R18" s="54"/>
      <c r="S18" s="54"/>
      <c r="T18" s="54"/>
      <c r="U18" s="54"/>
      <c r="V18" s="54"/>
      <c r="W18" s="54"/>
      <c r="X18" s="35">
        <f t="shared" si="5"/>
        <v>114</v>
      </c>
    </row>
    <row r="19" spans="1:24" ht="33.75" customHeight="1">
      <c r="A19" s="14" t="s">
        <v>34</v>
      </c>
      <c r="B19" s="13">
        <f t="shared" si="8"/>
        <v>850</v>
      </c>
      <c r="C19" s="54">
        <v>620</v>
      </c>
      <c r="D19" s="54">
        <v>80</v>
      </c>
      <c r="E19" s="54"/>
      <c r="F19" s="54">
        <v>150</v>
      </c>
      <c r="G19" s="54"/>
      <c r="H19" s="34">
        <f t="shared" si="10"/>
        <v>786</v>
      </c>
      <c r="I19" s="54">
        <v>180</v>
      </c>
      <c r="J19" s="54">
        <v>10</v>
      </c>
      <c r="K19" s="54">
        <v>100</v>
      </c>
      <c r="L19" s="54">
        <v>11</v>
      </c>
      <c r="M19" s="54">
        <v>250</v>
      </c>
      <c r="N19" s="54">
        <v>160</v>
      </c>
      <c r="O19" s="54"/>
      <c r="P19" s="54">
        <v>75</v>
      </c>
      <c r="Q19" s="34">
        <f t="shared" si="11"/>
        <v>47</v>
      </c>
      <c r="R19" s="54">
        <v>6</v>
      </c>
      <c r="S19" s="54">
        <v>16</v>
      </c>
      <c r="T19" s="54">
        <v>5</v>
      </c>
      <c r="U19" s="54"/>
      <c r="V19" s="54">
        <v>10</v>
      </c>
      <c r="W19" s="54">
        <v>10</v>
      </c>
      <c r="X19" s="35">
        <f t="shared" si="5"/>
        <v>1683</v>
      </c>
    </row>
    <row r="20" spans="1:24" ht="35.25" customHeight="1">
      <c r="A20" s="14" t="s">
        <v>35</v>
      </c>
      <c r="B20" s="13">
        <f t="shared" si="8"/>
        <v>500</v>
      </c>
      <c r="C20" s="54">
        <v>410</v>
      </c>
      <c r="D20" s="54">
        <v>40</v>
      </c>
      <c r="E20" s="54"/>
      <c r="F20" s="54">
        <v>50</v>
      </c>
      <c r="G20" s="54"/>
      <c r="H20" s="34">
        <f t="shared" si="10"/>
        <v>430</v>
      </c>
      <c r="I20" s="54">
        <v>120</v>
      </c>
      <c r="J20" s="54"/>
      <c r="K20" s="54">
        <v>200</v>
      </c>
      <c r="L20" s="54">
        <v>35</v>
      </c>
      <c r="M20" s="36"/>
      <c r="N20" s="36"/>
      <c r="O20" s="36"/>
      <c r="P20" s="37">
        <v>75</v>
      </c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930</v>
      </c>
    </row>
    <row r="21" spans="1:24" ht="25.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4.7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X6" sqref="X6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1" t="s">
        <v>0</v>
      </c>
      <c r="B3" s="64" t="s">
        <v>1</v>
      </c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 t="s">
        <v>3</v>
      </c>
      <c r="R3" s="64"/>
      <c r="S3" s="64"/>
      <c r="T3" s="64"/>
      <c r="U3" s="64"/>
      <c r="V3" s="64"/>
      <c r="W3" s="64"/>
      <c r="X3" s="65" t="s">
        <v>4</v>
      </c>
    </row>
    <row r="4" spans="1:24" ht="33.75" customHeight="1">
      <c r="A4" s="62"/>
      <c r="B4" s="65" t="s">
        <v>5</v>
      </c>
      <c r="C4" s="15" t="s">
        <v>6</v>
      </c>
      <c r="D4" s="15"/>
      <c r="E4" s="15"/>
      <c r="F4" s="15"/>
      <c r="G4" s="15"/>
      <c r="H4" s="65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5" t="s">
        <v>5</v>
      </c>
      <c r="R4" s="15"/>
      <c r="S4" s="15" t="s">
        <v>6</v>
      </c>
      <c r="T4" s="15"/>
      <c r="U4" s="15"/>
      <c r="V4" s="15"/>
      <c r="W4" s="15"/>
      <c r="X4" s="65"/>
    </row>
    <row r="5" spans="1:24" ht="60">
      <c r="A5" s="63"/>
      <c r="B5" s="65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5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5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5"/>
    </row>
    <row r="6" spans="1:27" ht="34.5" customHeight="1">
      <c r="A6" s="16" t="s">
        <v>20</v>
      </c>
      <c r="B6" s="13">
        <f aca="true" t="shared" si="0" ref="B6:B11">SUM(C6:G6)</f>
        <v>1400</v>
      </c>
      <c r="C6" s="13">
        <f>C8+C9</f>
        <v>1100</v>
      </c>
      <c r="D6" s="13">
        <f>D8+D9</f>
        <v>150</v>
      </c>
      <c r="E6" s="13">
        <f>E8+E9</f>
        <v>0</v>
      </c>
      <c r="F6" s="13">
        <f>F8+F9</f>
        <v>150</v>
      </c>
      <c r="G6" s="13">
        <f>G8+G9</f>
        <v>0</v>
      </c>
      <c r="H6" s="13">
        <f aca="true" t="shared" si="1" ref="H6:H11">SUM(I6:P6)</f>
        <v>17100</v>
      </c>
      <c r="I6" s="13">
        <f>I8+I9</f>
        <v>3000</v>
      </c>
      <c r="J6" s="13">
        <f aca="true" t="shared" si="2" ref="J6:P6">J8+J9</f>
        <v>0</v>
      </c>
      <c r="K6" s="13">
        <f t="shared" si="2"/>
        <v>6000</v>
      </c>
      <c r="L6" s="13">
        <f t="shared" si="2"/>
        <v>800</v>
      </c>
      <c r="M6" s="13">
        <f t="shared" si="2"/>
        <v>4100</v>
      </c>
      <c r="N6" s="13">
        <f t="shared" si="2"/>
        <v>400</v>
      </c>
      <c r="O6" s="13">
        <f t="shared" si="2"/>
        <v>0</v>
      </c>
      <c r="P6" s="13">
        <f t="shared" si="2"/>
        <v>2800</v>
      </c>
      <c r="Q6" s="13">
        <f aca="true" t="shared" si="3" ref="Q6:Q11">SUM(R6:W6)</f>
        <v>1750</v>
      </c>
      <c r="R6" s="13">
        <f aca="true" t="shared" si="4" ref="R6:W6">R8+R9</f>
        <v>350</v>
      </c>
      <c r="S6" s="13">
        <f t="shared" si="4"/>
        <v>0</v>
      </c>
      <c r="T6" s="13">
        <f t="shared" si="4"/>
        <v>900</v>
      </c>
      <c r="U6" s="13">
        <f t="shared" si="4"/>
        <v>0</v>
      </c>
      <c r="V6" s="13">
        <f t="shared" si="4"/>
        <v>500</v>
      </c>
      <c r="W6" s="13">
        <f t="shared" si="4"/>
        <v>0</v>
      </c>
      <c r="X6" s="21">
        <f>SUM(B6,H6,Q6)</f>
        <v>20250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320</v>
      </c>
      <c r="C8" s="13">
        <f>SUM(C17:C20)</f>
        <v>200</v>
      </c>
      <c r="D8" s="13">
        <f aca="true" t="shared" si="6" ref="D8:W8">SUM(D17:D20)</f>
        <v>20</v>
      </c>
      <c r="E8" s="13">
        <f t="shared" si="6"/>
        <v>0</v>
      </c>
      <c r="F8" s="13">
        <f t="shared" si="6"/>
        <v>100</v>
      </c>
      <c r="G8" s="13">
        <f t="shared" si="6"/>
        <v>0</v>
      </c>
      <c r="H8" s="13">
        <f t="shared" si="1"/>
        <v>2570</v>
      </c>
      <c r="I8" s="13">
        <f t="shared" si="6"/>
        <v>500</v>
      </c>
      <c r="J8" s="13">
        <f t="shared" si="6"/>
        <v>0</v>
      </c>
      <c r="K8" s="13">
        <f t="shared" si="6"/>
        <v>1300</v>
      </c>
      <c r="L8" s="13">
        <f t="shared" si="6"/>
        <v>120</v>
      </c>
      <c r="M8" s="13">
        <f t="shared" si="6"/>
        <v>200</v>
      </c>
      <c r="N8" s="13">
        <f t="shared" si="6"/>
        <v>30</v>
      </c>
      <c r="O8" s="13">
        <f t="shared" si="6"/>
        <v>0</v>
      </c>
      <c r="P8" s="13">
        <f t="shared" si="6"/>
        <v>420</v>
      </c>
      <c r="Q8" s="13">
        <f t="shared" si="3"/>
        <v>150</v>
      </c>
      <c r="R8" s="13">
        <f t="shared" si="6"/>
        <v>40</v>
      </c>
      <c r="S8" s="13">
        <f t="shared" si="6"/>
        <v>0</v>
      </c>
      <c r="T8" s="13">
        <f t="shared" si="6"/>
        <v>0</v>
      </c>
      <c r="U8" s="13">
        <f t="shared" si="6"/>
        <v>0</v>
      </c>
      <c r="V8" s="13">
        <f t="shared" si="6"/>
        <v>110</v>
      </c>
      <c r="W8" s="13">
        <f t="shared" si="6"/>
        <v>0</v>
      </c>
      <c r="X8" s="13">
        <f t="shared" si="5"/>
        <v>3040</v>
      </c>
    </row>
    <row r="9" spans="1:24" ht="34.5" customHeight="1">
      <c r="A9" s="17" t="s">
        <v>40</v>
      </c>
      <c r="B9" s="13">
        <f t="shared" si="0"/>
        <v>1080</v>
      </c>
      <c r="C9" s="13">
        <f>SUM(C10:C11)</f>
        <v>900</v>
      </c>
      <c r="D9" s="13">
        <f aca="true" t="shared" si="7" ref="D9:W9">SUM(D10:D11)</f>
        <v>130</v>
      </c>
      <c r="E9" s="13">
        <f t="shared" si="7"/>
        <v>0</v>
      </c>
      <c r="F9" s="13">
        <f t="shared" si="7"/>
        <v>50</v>
      </c>
      <c r="G9" s="13">
        <f t="shared" si="7"/>
        <v>0</v>
      </c>
      <c r="H9" s="13">
        <f t="shared" si="1"/>
        <v>14530</v>
      </c>
      <c r="I9" s="13">
        <f t="shared" si="7"/>
        <v>2500</v>
      </c>
      <c r="J9" s="13">
        <f t="shared" si="7"/>
        <v>0</v>
      </c>
      <c r="K9" s="13">
        <f t="shared" si="7"/>
        <v>4700</v>
      </c>
      <c r="L9" s="13">
        <f t="shared" si="7"/>
        <v>680</v>
      </c>
      <c r="M9" s="13">
        <f t="shared" si="7"/>
        <v>3900</v>
      </c>
      <c r="N9" s="13">
        <f t="shared" si="7"/>
        <v>370</v>
      </c>
      <c r="O9" s="13">
        <f t="shared" si="7"/>
        <v>0</v>
      </c>
      <c r="P9" s="13">
        <f t="shared" si="7"/>
        <v>2380</v>
      </c>
      <c r="Q9" s="13">
        <f t="shared" si="3"/>
        <v>1600</v>
      </c>
      <c r="R9" s="13">
        <f t="shared" si="7"/>
        <v>310</v>
      </c>
      <c r="S9" s="13">
        <f t="shared" si="7"/>
        <v>0</v>
      </c>
      <c r="T9" s="13">
        <f t="shared" si="7"/>
        <v>900</v>
      </c>
      <c r="U9" s="13">
        <f t="shared" si="7"/>
        <v>0</v>
      </c>
      <c r="V9" s="13">
        <f t="shared" si="7"/>
        <v>390</v>
      </c>
      <c r="W9" s="13">
        <f t="shared" si="7"/>
        <v>0</v>
      </c>
      <c r="X9" s="21">
        <f t="shared" si="5"/>
        <v>17210</v>
      </c>
    </row>
    <row r="10" spans="1:24" ht="39.75" customHeight="1">
      <c r="A10" s="19" t="s">
        <v>38</v>
      </c>
      <c r="B10" s="38">
        <f t="shared" si="0"/>
        <v>540</v>
      </c>
      <c r="C10" s="52">
        <v>450</v>
      </c>
      <c r="D10" s="52">
        <v>65</v>
      </c>
      <c r="E10" s="52"/>
      <c r="F10" s="52">
        <v>25</v>
      </c>
      <c r="G10" s="52"/>
      <c r="H10" s="38">
        <f t="shared" si="1"/>
        <v>5086</v>
      </c>
      <c r="I10" s="52">
        <v>875</v>
      </c>
      <c r="J10" s="52"/>
      <c r="K10" s="52">
        <v>1645</v>
      </c>
      <c r="L10" s="52">
        <v>238</v>
      </c>
      <c r="M10" s="52">
        <v>1365</v>
      </c>
      <c r="N10" s="52">
        <v>130</v>
      </c>
      <c r="O10" s="52"/>
      <c r="P10" s="52">
        <v>833</v>
      </c>
      <c r="Q10" s="38">
        <f t="shared" si="3"/>
        <v>960</v>
      </c>
      <c r="R10" s="52">
        <v>186</v>
      </c>
      <c r="S10" s="52"/>
      <c r="T10" s="52">
        <v>540</v>
      </c>
      <c r="U10" s="52"/>
      <c r="V10" s="52">
        <v>234</v>
      </c>
      <c r="W10" s="52"/>
      <c r="X10" s="39">
        <f t="shared" si="5"/>
        <v>6586</v>
      </c>
    </row>
    <row r="11" spans="1:24" ht="40.5" customHeight="1">
      <c r="A11" s="19" t="s">
        <v>39</v>
      </c>
      <c r="B11" s="38">
        <f t="shared" si="0"/>
        <v>540</v>
      </c>
      <c r="C11" s="52">
        <v>450</v>
      </c>
      <c r="D11" s="52">
        <v>65</v>
      </c>
      <c r="E11" s="52"/>
      <c r="F11" s="52">
        <v>25</v>
      </c>
      <c r="G11" s="52"/>
      <c r="H11" s="38">
        <f t="shared" si="1"/>
        <v>9444</v>
      </c>
      <c r="I11" s="52">
        <v>1625</v>
      </c>
      <c r="J11" s="52"/>
      <c r="K11" s="52">
        <v>3055</v>
      </c>
      <c r="L11" s="52">
        <v>442</v>
      </c>
      <c r="M11" s="52">
        <v>2535</v>
      </c>
      <c r="N11" s="52">
        <v>240</v>
      </c>
      <c r="O11" s="52"/>
      <c r="P11" s="52">
        <v>1547</v>
      </c>
      <c r="Q11" s="38">
        <f t="shared" si="3"/>
        <v>640</v>
      </c>
      <c r="R11" s="52">
        <v>124</v>
      </c>
      <c r="S11" s="52"/>
      <c r="T11" s="52">
        <v>360</v>
      </c>
      <c r="U11" s="52"/>
      <c r="V11" s="52">
        <v>156</v>
      </c>
      <c r="W11" s="52"/>
      <c r="X11" s="39">
        <f t="shared" si="5"/>
        <v>10624</v>
      </c>
    </row>
    <row r="12" spans="1:24" ht="91.5" customHeight="1">
      <c r="A12" s="18" t="s">
        <v>30</v>
      </c>
      <c r="B12" s="13">
        <f aca="true" t="shared" si="8" ref="B12:B20">SUM(C12:G12)</f>
        <v>320</v>
      </c>
      <c r="C12" s="13">
        <f>SUM(C13:C15)</f>
        <v>200</v>
      </c>
      <c r="D12" s="13">
        <f aca="true" t="shared" si="9" ref="D12:W12">SUM(D13:D15)</f>
        <v>20</v>
      </c>
      <c r="E12" s="13">
        <f t="shared" si="9"/>
        <v>0</v>
      </c>
      <c r="F12" s="13">
        <f t="shared" si="9"/>
        <v>100</v>
      </c>
      <c r="G12" s="13">
        <f t="shared" si="9"/>
        <v>0</v>
      </c>
      <c r="H12" s="13">
        <f aca="true" t="shared" si="10" ref="H12:H20">SUM(I12:P12)</f>
        <v>2570</v>
      </c>
      <c r="I12" s="13">
        <f t="shared" si="9"/>
        <v>500</v>
      </c>
      <c r="J12" s="13">
        <f t="shared" si="9"/>
        <v>0</v>
      </c>
      <c r="K12" s="13">
        <f t="shared" si="9"/>
        <v>1300</v>
      </c>
      <c r="L12" s="13">
        <f t="shared" si="9"/>
        <v>120</v>
      </c>
      <c r="M12" s="13">
        <f t="shared" si="9"/>
        <v>200</v>
      </c>
      <c r="N12" s="13">
        <f t="shared" si="9"/>
        <v>30</v>
      </c>
      <c r="O12" s="13">
        <f t="shared" si="9"/>
        <v>0</v>
      </c>
      <c r="P12" s="13">
        <f t="shared" si="9"/>
        <v>420</v>
      </c>
      <c r="Q12" s="13">
        <f aca="true" t="shared" si="11" ref="Q12:Q20">SUM(R12:W12)</f>
        <v>110</v>
      </c>
      <c r="R12" s="13">
        <f t="shared" si="9"/>
        <v>60</v>
      </c>
      <c r="S12" s="13">
        <f t="shared" si="9"/>
        <v>0</v>
      </c>
      <c r="T12" s="13">
        <f t="shared" si="9"/>
        <v>0</v>
      </c>
      <c r="U12" s="13">
        <f t="shared" si="9"/>
        <v>0</v>
      </c>
      <c r="V12" s="13">
        <f t="shared" si="9"/>
        <v>50</v>
      </c>
      <c r="W12" s="13">
        <f t="shared" si="9"/>
        <v>0</v>
      </c>
      <c r="X12" s="13">
        <f t="shared" si="5"/>
        <v>3000</v>
      </c>
    </row>
    <row r="13" spans="1:24" ht="34.5" customHeight="1">
      <c r="A13" s="19" t="s">
        <v>27</v>
      </c>
      <c r="B13" s="13">
        <f t="shared" si="8"/>
        <v>150</v>
      </c>
      <c r="C13" s="53">
        <v>70</v>
      </c>
      <c r="D13" s="53">
        <v>10</v>
      </c>
      <c r="E13" s="53"/>
      <c r="F13" s="53">
        <v>70</v>
      </c>
      <c r="G13" s="53"/>
      <c r="H13" s="13">
        <f t="shared" si="10"/>
        <v>945</v>
      </c>
      <c r="I13" s="53">
        <v>170</v>
      </c>
      <c r="J13" s="53"/>
      <c r="K13" s="53">
        <v>600</v>
      </c>
      <c r="L13" s="53">
        <v>55</v>
      </c>
      <c r="M13" s="53"/>
      <c r="N13" s="53"/>
      <c r="O13" s="53"/>
      <c r="P13" s="53">
        <v>120</v>
      </c>
      <c r="Q13" s="13">
        <f t="shared" si="11"/>
        <v>20</v>
      </c>
      <c r="R13" s="53">
        <v>10</v>
      </c>
      <c r="S13" s="53"/>
      <c r="T13" s="53"/>
      <c r="U13" s="53"/>
      <c r="V13" s="53">
        <v>10</v>
      </c>
      <c r="W13" s="53"/>
      <c r="X13" s="21">
        <f t="shared" si="5"/>
        <v>1115</v>
      </c>
    </row>
    <row r="14" spans="1:24" ht="34.5" customHeight="1">
      <c r="A14" s="19" t="s">
        <v>28</v>
      </c>
      <c r="B14" s="13">
        <f t="shared" si="8"/>
        <v>170</v>
      </c>
      <c r="C14" s="53">
        <v>130</v>
      </c>
      <c r="D14" s="53">
        <v>10</v>
      </c>
      <c r="E14" s="53"/>
      <c r="F14" s="53">
        <v>30</v>
      </c>
      <c r="G14" s="53"/>
      <c r="H14" s="13">
        <f t="shared" si="10"/>
        <v>1625</v>
      </c>
      <c r="I14" s="53">
        <v>330</v>
      </c>
      <c r="J14" s="53"/>
      <c r="K14" s="53">
        <v>700</v>
      </c>
      <c r="L14" s="53">
        <v>65</v>
      </c>
      <c r="M14" s="53">
        <v>200</v>
      </c>
      <c r="N14" s="53">
        <v>30</v>
      </c>
      <c r="O14" s="53"/>
      <c r="P14" s="53">
        <v>300</v>
      </c>
      <c r="Q14" s="13">
        <f t="shared" si="11"/>
        <v>90</v>
      </c>
      <c r="R14" s="53">
        <v>50</v>
      </c>
      <c r="S14" s="53"/>
      <c r="T14" s="53"/>
      <c r="U14" s="53"/>
      <c r="V14" s="53">
        <v>40</v>
      </c>
      <c r="W14" s="53"/>
      <c r="X14" s="21">
        <f t="shared" si="5"/>
        <v>1885</v>
      </c>
    </row>
    <row r="15" spans="1:24" ht="34.5" customHeight="1">
      <c r="A15" s="19" t="s">
        <v>29</v>
      </c>
      <c r="B15" s="13">
        <f t="shared" si="8"/>
        <v>0</v>
      </c>
      <c r="C15" s="53"/>
      <c r="D15" s="53"/>
      <c r="E15" s="53"/>
      <c r="F15" s="53"/>
      <c r="G15" s="53"/>
      <c r="H15" s="13">
        <f t="shared" si="10"/>
        <v>0</v>
      </c>
      <c r="I15" s="53"/>
      <c r="J15" s="53"/>
      <c r="K15" s="53"/>
      <c r="L15" s="53"/>
      <c r="M15" s="53"/>
      <c r="N15" s="53"/>
      <c r="O15" s="53"/>
      <c r="P15" s="53"/>
      <c r="Q15" s="13">
        <f t="shared" si="11"/>
        <v>0</v>
      </c>
      <c r="R15" s="53"/>
      <c r="S15" s="53"/>
      <c r="T15" s="53"/>
      <c r="U15" s="53"/>
      <c r="V15" s="53"/>
      <c r="W15" s="53"/>
      <c r="X15" s="21">
        <f t="shared" si="5"/>
        <v>0</v>
      </c>
    </row>
    <row r="16" spans="1:24" ht="36">
      <c r="A16" s="18" t="s">
        <v>31</v>
      </c>
      <c r="B16" s="13">
        <f aca="true" t="shared" si="12" ref="B16:G16">B17+B18+B19+B20+B24</f>
        <v>320</v>
      </c>
      <c r="C16" s="13">
        <f t="shared" si="12"/>
        <v>200</v>
      </c>
      <c r="D16" s="13">
        <f t="shared" si="12"/>
        <v>20</v>
      </c>
      <c r="E16" s="13">
        <f t="shared" si="12"/>
        <v>0</v>
      </c>
      <c r="F16" s="13">
        <f t="shared" si="12"/>
        <v>100</v>
      </c>
      <c r="G16" s="13">
        <f t="shared" si="12"/>
        <v>0</v>
      </c>
      <c r="H16" s="13">
        <f>H17+H18+H19+H20</f>
        <v>2570</v>
      </c>
      <c r="I16" s="13">
        <f aca="true" t="shared" si="13" ref="I16:P16">I17+I18+I19+I20</f>
        <v>500</v>
      </c>
      <c r="J16" s="13">
        <f t="shared" si="13"/>
        <v>0</v>
      </c>
      <c r="K16" s="13">
        <f t="shared" si="13"/>
        <v>1300</v>
      </c>
      <c r="L16" s="13">
        <f t="shared" si="13"/>
        <v>120</v>
      </c>
      <c r="M16" s="13">
        <f t="shared" si="13"/>
        <v>200</v>
      </c>
      <c r="N16" s="13">
        <f t="shared" si="13"/>
        <v>30</v>
      </c>
      <c r="O16" s="13">
        <f t="shared" si="13"/>
        <v>0</v>
      </c>
      <c r="P16" s="13">
        <f t="shared" si="13"/>
        <v>420</v>
      </c>
      <c r="Q16" s="13">
        <f>Q17+Q18+Q19+Q20</f>
        <v>150</v>
      </c>
      <c r="R16" s="13">
        <f aca="true" t="shared" si="14" ref="R16:W16">R17+R18+R19+R20</f>
        <v>40</v>
      </c>
      <c r="S16" s="13">
        <f t="shared" si="14"/>
        <v>0</v>
      </c>
      <c r="T16" s="13">
        <f t="shared" si="14"/>
        <v>0</v>
      </c>
      <c r="U16" s="13">
        <f t="shared" si="14"/>
        <v>0</v>
      </c>
      <c r="V16" s="13">
        <f t="shared" si="14"/>
        <v>110</v>
      </c>
      <c r="W16" s="13">
        <f t="shared" si="14"/>
        <v>0</v>
      </c>
      <c r="X16" s="21">
        <f>SUM(B16,H16,Q16)</f>
        <v>3040</v>
      </c>
    </row>
    <row r="17" spans="1:24" ht="33.75" customHeight="1">
      <c r="A17" s="14" t="s">
        <v>32</v>
      </c>
      <c r="B17" s="13">
        <f t="shared" si="8"/>
        <v>0</v>
      </c>
      <c r="C17" s="54"/>
      <c r="D17" s="54"/>
      <c r="E17" s="54"/>
      <c r="F17" s="54"/>
      <c r="G17" s="54"/>
      <c r="H17" s="34">
        <f t="shared" si="10"/>
        <v>0</v>
      </c>
      <c r="I17" s="54"/>
      <c r="J17" s="54"/>
      <c r="K17" s="54"/>
      <c r="L17" s="54"/>
      <c r="M17" s="54"/>
      <c r="N17" s="54"/>
      <c r="O17" s="54"/>
      <c r="P17" s="54"/>
      <c r="Q17" s="34">
        <f t="shared" si="11"/>
        <v>0</v>
      </c>
      <c r="R17" s="54"/>
      <c r="S17" s="54"/>
      <c r="T17" s="54"/>
      <c r="U17" s="54"/>
      <c r="V17" s="54"/>
      <c r="W17" s="54"/>
      <c r="X17" s="35">
        <f t="shared" si="5"/>
        <v>0</v>
      </c>
    </row>
    <row r="18" spans="1:24" ht="33.75" customHeight="1">
      <c r="A18" s="14" t="s">
        <v>33</v>
      </c>
      <c r="B18" s="13">
        <f t="shared" si="8"/>
        <v>22</v>
      </c>
      <c r="C18" s="54">
        <v>10</v>
      </c>
      <c r="D18" s="54">
        <v>2</v>
      </c>
      <c r="E18" s="54"/>
      <c r="F18" s="54">
        <v>10</v>
      </c>
      <c r="G18" s="54"/>
      <c r="H18" s="34">
        <f t="shared" si="10"/>
        <v>100</v>
      </c>
      <c r="I18" s="54">
        <v>10</v>
      </c>
      <c r="J18" s="54"/>
      <c r="K18" s="54">
        <v>50</v>
      </c>
      <c r="L18" s="54">
        <v>5</v>
      </c>
      <c r="M18" s="54"/>
      <c r="N18" s="54">
        <v>5</v>
      </c>
      <c r="O18" s="54"/>
      <c r="P18" s="54">
        <v>30</v>
      </c>
      <c r="Q18" s="34">
        <f t="shared" si="11"/>
        <v>5</v>
      </c>
      <c r="R18" s="54">
        <v>5</v>
      </c>
      <c r="S18" s="54"/>
      <c r="T18" s="54"/>
      <c r="U18" s="54"/>
      <c r="V18" s="54"/>
      <c r="W18" s="54"/>
      <c r="X18" s="35">
        <f t="shared" si="5"/>
        <v>127</v>
      </c>
    </row>
    <row r="19" spans="1:24" ht="33.75" customHeight="1">
      <c r="A19" s="14" t="s">
        <v>34</v>
      </c>
      <c r="B19" s="13">
        <f t="shared" si="8"/>
        <v>128</v>
      </c>
      <c r="C19" s="54">
        <v>60</v>
      </c>
      <c r="D19" s="54">
        <v>8</v>
      </c>
      <c r="E19" s="54"/>
      <c r="F19" s="54">
        <v>60</v>
      </c>
      <c r="G19" s="54"/>
      <c r="H19" s="34">
        <f t="shared" si="10"/>
        <v>1205</v>
      </c>
      <c r="I19" s="54">
        <v>160</v>
      </c>
      <c r="J19" s="54"/>
      <c r="K19" s="54">
        <v>550</v>
      </c>
      <c r="L19" s="54">
        <v>50</v>
      </c>
      <c r="M19" s="54">
        <v>200</v>
      </c>
      <c r="N19" s="54">
        <v>25</v>
      </c>
      <c r="O19" s="54"/>
      <c r="P19" s="54">
        <v>220</v>
      </c>
      <c r="Q19" s="34">
        <f t="shared" si="11"/>
        <v>145</v>
      </c>
      <c r="R19" s="54">
        <v>35</v>
      </c>
      <c r="S19" s="54"/>
      <c r="T19" s="54"/>
      <c r="U19" s="54"/>
      <c r="V19" s="54">
        <v>110</v>
      </c>
      <c r="W19" s="54"/>
      <c r="X19" s="35">
        <f t="shared" si="5"/>
        <v>1478</v>
      </c>
    </row>
    <row r="20" spans="1:24" ht="35.25" customHeight="1">
      <c r="A20" s="14" t="s">
        <v>35</v>
      </c>
      <c r="B20" s="13">
        <f t="shared" si="8"/>
        <v>170</v>
      </c>
      <c r="C20" s="54">
        <v>130</v>
      </c>
      <c r="D20" s="54">
        <v>10</v>
      </c>
      <c r="E20" s="54"/>
      <c r="F20" s="54">
        <v>30</v>
      </c>
      <c r="G20" s="54"/>
      <c r="H20" s="34">
        <f t="shared" si="10"/>
        <v>1265</v>
      </c>
      <c r="I20" s="54">
        <v>330</v>
      </c>
      <c r="J20" s="54"/>
      <c r="K20" s="54">
        <v>700</v>
      </c>
      <c r="L20" s="54">
        <v>65</v>
      </c>
      <c r="M20" s="36"/>
      <c r="N20" s="36"/>
      <c r="O20" s="36"/>
      <c r="P20" s="37">
        <v>170</v>
      </c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1435</v>
      </c>
    </row>
    <row r="21" spans="1:24" ht="25.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4.7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X6" sqref="X6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1" t="s">
        <v>0</v>
      </c>
      <c r="B3" s="64" t="s">
        <v>1</v>
      </c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 t="s">
        <v>3</v>
      </c>
      <c r="R3" s="64"/>
      <c r="S3" s="64"/>
      <c r="T3" s="64"/>
      <c r="U3" s="64"/>
      <c r="V3" s="64"/>
      <c r="W3" s="64"/>
      <c r="X3" s="65" t="s">
        <v>4</v>
      </c>
    </row>
    <row r="4" spans="1:24" ht="33.75" customHeight="1">
      <c r="A4" s="62"/>
      <c r="B4" s="65" t="s">
        <v>5</v>
      </c>
      <c r="C4" s="15" t="s">
        <v>6</v>
      </c>
      <c r="D4" s="15"/>
      <c r="E4" s="15"/>
      <c r="F4" s="15"/>
      <c r="G4" s="15"/>
      <c r="H4" s="65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5" t="s">
        <v>5</v>
      </c>
      <c r="R4" s="15"/>
      <c r="S4" s="15" t="s">
        <v>6</v>
      </c>
      <c r="T4" s="15"/>
      <c r="U4" s="15"/>
      <c r="V4" s="15"/>
      <c r="W4" s="15"/>
      <c r="X4" s="65"/>
    </row>
    <row r="5" spans="1:24" ht="60">
      <c r="A5" s="63"/>
      <c r="B5" s="65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5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5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5"/>
    </row>
    <row r="6" spans="1:27" ht="34.5" customHeight="1">
      <c r="A6" s="16" t="s">
        <v>20</v>
      </c>
      <c r="B6" s="13">
        <f aca="true" t="shared" si="0" ref="B6:B11">SUM(C6:G6)</f>
        <v>1830</v>
      </c>
      <c r="C6" s="13">
        <f>C8+C9</f>
        <v>1480</v>
      </c>
      <c r="D6" s="13">
        <f>D8+D9</f>
        <v>100</v>
      </c>
      <c r="E6" s="13">
        <f>E8+E9</f>
        <v>0</v>
      </c>
      <c r="F6" s="13">
        <f>F8+F9</f>
        <v>250</v>
      </c>
      <c r="G6" s="13">
        <f>G8+G9</f>
        <v>0</v>
      </c>
      <c r="H6" s="13">
        <f aca="true" t="shared" si="1" ref="H6:H11">SUM(I6:P6)</f>
        <v>20215</v>
      </c>
      <c r="I6" s="13">
        <f>I8+I9</f>
        <v>3510</v>
      </c>
      <c r="J6" s="13">
        <f aca="true" t="shared" si="2" ref="J6:P6">J8+J9</f>
        <v>230</v>
      </c>
      <c r="K6" s="13">
        <f t="shared" si="2"/>
        <v>12075</v>
      </c>
      <c r="L6" s="13">
        <f t="shared" si="2"/>
        <v>610</v>
      </c>
      <c r="M6" s="13">
        <f t="shared" si="2"/>
        <v>3030</v>
      </c>
      <c r="N6" s="13">
        <f t="shared" si="2"/>
        <v>170</v>
      </c>
      <c r="O6" s="13">
        <f t="shared" si="2"/>
        <v>50</v>
      </c>
      <c r="P6" s="13">
        <f t="shared" si="2"/>
        <v>540</v>
      </c>
      <c r="Q6" s="13">
        <f aca="true" t="shared" si="3" ref="Q6:Q11">SUM(R6:W6)</f>
        <v>1255</v>
      </c>
      <c r="R6" s="13">
        <f aca="true" t="shared" si="4" ref="R6:W6">R8+R9</f>
        <v>305</v>
      </c>
      <c r="S6" s="13">
        <f t="shared" si="4"/>
        <v>30</v>
      </c>
      <c r="T6" s="13">
        <f t="shared" si="4"/>
        <v>160</v>
      </c>
      <c r="U6" s="13">
        <f t="shared" si="4"/>
        <v>20</v>
      </c>
      <c r="V6" s="13">
        <f t="shared" si="4"/>
        <v>740</v>
      </c>
      <c r="W6" s="13">
        <f t="shared" si="4"/>
        <v>0</v>
      </c>
      <c r="X6" s="21">
        <f>SUM(B6,H6,Q6)</f>
        <v>23300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340</v>
      </c>
      <c r="C8" s="13">
        <f>SUM(C17:C20)</f>
        <v>180</v>
      </c>
      <c r="D8" s="13">
        <f aca="true" t="shared" si="6" ref="D8:W8">SUM(D17:D20)</f>
        <v>10</v>
      </c>
      <c r="E8" s="13">
        <f t="shared" si="6"/>
        <v>0</v>
      </c>
      <c r="F8" s="13">
        <f t="shared" si="6"/>
        <v>150</v>
      </c>
      <c r="G8" s="13">
        <f t="shared" si="6"/>
        <v>0</v>
      </c>
      <c r="H8" s="13">
        <f t="shared" si="1"/>
        <v>2870</v>
      </c>
      <c r="I8" s="13">
        <f t="shared" si="6"/>
        <v>710</v>
      </c>
      <c r="J8" s="13">
        <f t="shared" si="6"/>
        <v>20</v>
      </c>
      <c r="K8" s="13">
        <f t="shared" si="6"/>
        <v>1790</v>
      </c>
      <c r="L8" s="13">
        <f t="shared" si="6"/>
        <v>120</v>
      </c>
      <c r="M8" s="13">
        <f t="shared" si="6"/>
        <v>180</v>
      </c>
      <c r="N8" s="13">
        <f t="shared" si="6"/>
        <v>20</v>
      </c>
      <c r="O8" s="13">
        <f t="shared" si="6"/>
        <v>0</v>
      </c>
      <c r="P8" s="13">
        <f t="shared" si="6"/>
        <v>30</v>
      </c>
      <c r="Q8" s="13">
        <f t="shared" si="3"/>
        <v>90</v>
      </c>
      <c r="R8" s="13">
        <f t="shared" si="6"/>
        <v>45</v>
      </c>
      <c r="S8" s="13">
        <f t="shared" si="6"/>
        <v>0</v>
      </c>
      <c r="T8" s="13">
        <f t="shared" si="6"/>
        <v>5</v>
      </c>
      <c r="U8" s="13">
        <f t="shared" si="6"/>
        <v>0</v>
      </c>
      <c r="V8" s="13">
        <f t="shared" si="6"/>
        <v>40</v>
      </c>
      <c r="W8" s="13">
        <f t="shared" si="6"/>
        <v>0</v>
      </c>
      <c r="X8" s="21">
        <f t="shared" si="5"/>
        <v>3300</v>
      </c>
    </row>
    <row r="9" spans="1:24" ht="34.5" customHeight="1">
      <c r="A9" s="17" t="s">
        <v>40</v>
      </c>
      <c r="B9" s="13">
        <f t="shared" si="0"/>
        <v>1490</v>
      </c>
      <c r="C9" s="13">
        <f>SUM(C10:C11)</f>
        <v>1300</v>
      </c>
      <c r="D9" s="13">
        <f aca="true" t="shared" si="7" ref="D9:W9">SUM(D10:D11)</f>
        <v>90</v>
      </c>
      <c r="E9" s="13">
        <f t="shared" si="7"/>
        <v>0</v>
      </c>
      <c r="F9" s="13">
        <f t="shared" si="7"/>
        <v>100</v>
      </c>
      <c r="G9" s="13">
        <f t="shared" si="7"/>
        <v>0</v>
      </c>
      <c r="H9" s="13">
        <f t="shared" si="1"/>
        <v>17345</v>
      </c>
      <c r="I9" s="13">
        <f t="shared" si="7"/>
        <v>2800</v>
      </c>
      <c r="J9" s="13">
        <f t="shared" si="7"/>
        <v>210</v>
      </c>
      <c r="K9" s="13">
        <f t="shared" si="7"/>
        <v>10285</v>
      </c>
      <c r="L9" s="13">
        <f t="shared" si="7"/>
        <v>490</v>
      </c>
      <c r="M9" s="13">
        <f t="shared" si="7"/>
        <v>2850</v>
      </c>
      <c r="N9" s="13">
        <f t="shared" si="7"/>
        <v>150</v>
      </c>
      <c r="O9" s="13">
        <f t="shared" si="7"/>
        <v>50</v>
      </c>
      <c r="P9" s="13">
        <f t="shared" si="7"/>
        <v>510</v>
      </c>
      <c r="Q9" s="13">
        <f t="shared" si="3"/>
        <v>1165</v>
      </c>
      <c r="R9" s="13">
        <f t="shared" si="7"/>
        <v>260</v>
      </c>
      <c r="S9" s="13">
        <f t="shared" si="7"/>
        <v>30</v>
      </c>
      <c r="T9" s="13">
        <f t="shared" si="7"/>
        <v>155</v>
      </c>
      <c r="U9" s="13">
        <f t="shared" si="7"/>
        <v>20</v>
      </c>
      <c r="V9" s="13">
        <f t="shared" si="7"/>
        <v>700</v>
      </c>
      <c r="W9" s="13">
        <f t="shared" si="7"/>
        <v>0</v>
      </c>
      <c r="X9" s="21">
        <f t="shared" si="5"/>
        <v>20000</v>
      </c>
    </row>
    <row r="10" spans="1:24" ht="39.75" customHeight="1">
      <c r="A10" s="19" t="s">
        <v>38</v>
      </c>
      <c r="B10" s="38">
        <f t="shared" si="0"/>
        <v>1341</v>
      </c>
      <c r="C10" s="52">
        <v>1170</v>
      </c>
      <c r="D10" s="52">
        <v>81</v>
      </c>
      <c r="E10" s="52"/>
      <c r="F10" s="52">
        <v>90</v>
      </c>
      <c r="G10" s="52"/>
      <c r="H10" s="38">
        <f t="shared" si="1"/>
        <v>12299</v>
      </c>
      <c r="I10" s="52">
        <v>2100</v>
      </c>
      <c r="J10" s="52">
        <v>158</v>
      </c>
      <c r="K10" s="52">
        <v>7714</v>
      </c>
      <c r="L10" s="52">
        <v>368</v>
      </c>
      <c r="M10" s="52">
        <v>1425</v>
      </c>
      <c r="N10" s="52">
        <v>113</v>
      </c>
      <c r="O10" s="52">
        <v>38</v>
      </c>
      <c r="P10" s="52">
        <v>383</v>
      </c>
      <c r="Q10" s="38">
        <f t="shared" si="3"/>
        <v>1049</v>
      </c>
      <c r="R10" s="52">
        <v>234</v>
      </c>
      <c r="S10" s="52">
        <v>27</v>
      </c>
      <c r="T10" s="52">
        <v>140</v>
      </c>
      <c r="U10" s="52">
        <v>18</v>
      </c>
      <c r="V10" s="52">
        <v>630</v>
      </c>
      <c r="W10" s="52"/>
      <c r="X10" s="39">
        <f t="shared" si="5"/>
        <v>14689</v>
      </c>
    </row>
    <row r="11" spans="1:24" ht="40.5" customHeight="1">
      <c r="A11" s="19" t="s">
        <v>39</v>
      </c>
      <c r="B11" s="38">
        <f t="shared" si="0"/>
        <v>149</v>
      </c>
      <c r="C11" s="52">
        <v>130</v>
      </c>
      <c r="D11" s="52">
        <v>9</v>
      </c>
      <c r="E11" s="52"/>
      <c r="F11" s="52">
        <v>10</v>
      </c>
      <c r="G11" s="52"/>
      <c r="H11" s="38">
        <f t="shared" si="1"/>
        <v>5046</v>
      </c>
      <c r="I11" s="52">
        <v>700</v>
      </c>
      <c r="J11" s="52">
        <v>52</v>
      </c>
      <c r="K11" s="52">
        <v>2571</v>
      </c>
      <c r="L11" s="52">
        <v>122</v>
      </c>
      <c r="M11" s="52">
        <v>1425</v>
      </c>
      <c r="N11" s="52">
        <v>37</v>
      </c>
      <c r="O11" s="52">
        <v>12</v>
      </c>
      <c r="P11" s="52">
        <v>127</v>
      </c>
      <c r="Q11" s="13">
        <f t="shared" si="3"/>
        <v>116</v>
      </c>
      <c r="R11" s="53">
        <v>26</v>
      </c>
      <c r="S11" s="53">
        <v>3</v>
      </c>
      <c r="T11" s="53">
        <v>15</v>
      </c>
      <c r="U11" s="53">
        <v>2</v>
      </c>
      <c r="V11" s="53">
        <v>70</v>
      </c>
      <c r="W11" s="53"/>
      <c r="X11" s="39">
        <f t="shared" si="5"/>
        <v>5311</v>
      </c>
    </row>
    <row r="12" spans="1:24" ht="91.5" customHeight="1">
      <c r="A12" s="18" t="s">
        <v>30</v>
      </c>
      <c r="B12" s="13">
        <f aca="true" t="shared" si="8" ref="B12:B20">SUM(C12:G12)</f>
        <v>340</v>
      </c>
      <c r="C12" s="13">
        <f>SUM(C13:C15)</f>
        <v>180</v>
      </c>
      <c r="D12" s="13">
        <f aca="true" t="shared" si="9" ref="D12:W12">SUM(D13:D15)</f>
        <v>10</v>
      </c>
      <c r="E12" s="13">
        <f t="shared" si="9"/>
        <v>0</v>
      </c>
      <c r="F12" s="13">
        <f t="shared" si="9"/>
        <v>150</v>
      </c>
      <c r="G12" s="13">
        <f t="shared" si="9"/>
        <v>0</v>
      </c>
      <c r="H12" s="13">
        <f aca="true" t="shared" si="10" ref="H12:H20">SUM(I12:P12)</f>
        <v>2870</v>
      </c>
      <c r="I12" s="13">
        <f t="shared" si="9"/>
        <v>710</v>
      </c>
      <c r="J12" s="13">
        <f t="shared" si="9"/>
        <v>20</v>
      </c>
      <c r="K12" s="13">
        <f t="shared" si="9"/>
        <v>1790</v>
      </c>
      <c r="L12" s="13">
        <f t="shared" si="9"/>
        <v>120</v>
      </c>
      <c r="M12" s="13">
        <f t="shared" si="9"/>
        <v>180</v>
      </c>
      <c r="N12" s="13">
        <f t="shared" si="9"/>
        <v>20</v>
      </c>
      <c r="O12" s="13">
        <f t="shared" si="9"/>
        <v>0</v>
      </c>
      <c r="P12" s="13">
        <f t="shared" si="9"/>
        <v>30</v>
      </c>
      <c r="Q12" s="13">
        <f aca="true" t="shared" si="11" ref="Q12:Q20">SUM(R12:W12)</f>
        <v>90</v>
      </c>
      <c r="R12" s="13">
        <f t="shared" si="9"/>
        <v>45</v>
      </c>
      <c r="S12" s="13">
        <f t="shared" si="9"/>
        <v>0</v>
      </c>
      <c r="T12" s="13">
        <f t="shared" si="9"/>
        <v>5</v>
      </c>
      <c r="U12" s="13">
        <f t="shared" si="9"/>
        <v>0</v>
      </c>
      <c r="V12" s="13">
        <f t="shared" si="9"/>
        <v>40</v>
      </c>
      <c r="W12" s="13">
        <f t="shared" si="9"/>
        <v>0</v>
      </c>
      <c r="X12" s="21">
        <f t="shared" si="5"/>
        <v>3300</v>
      </c>
    </row>
    <row r="13" spans="1:24" ht="34.5" customHeight="1">
      <c r="A13" s="19" t="s">
        <v>27</v>
      </c>
      <c r="B13" s="13">
        <f t="shared" si="8"/>
        <v>94</v>
      </c>
      <c r="C13" s="53">
        <v>58</v>
      </c>
      <c r="D13" s="53">
        <v>3</v>
      </c>
      <c r="E13" s="53"/>
      <c r="F13" s="53">
        <v>33</v>
      </c>
      <c r="G13" s="53"/>
      <c r="H13" s="13">
        <f t="shared" si="10"/>
        <v>2052</v>
      </c>
      <c r="I13" s="53">
        <v>469</v>
      </c>
      <c r="J13" s="53">
        <v>15</v>
      </c>
      <c r="K13" s="53">
        <v>1396</v>
      </c>
      <c r="L13" s="53">
        <v>72</v>
      </c>
      <c r="M13" s="53">
        <v>70</v>
      </c>
      <c r="N13" s="53">
        <v>10</v>
      </c>
      <c r="O13" s="53"/>
      <c r="P13" s="53">
        <v>20</v>
      </c>
      <c r="Q13" s="13">
        <f t="shared" si="11"/>
        <v>28</v>
      </c>
      <c r="R13" s="53">
        <v>14</v>
      </c>
      <c r="S13" s="53"/>
      <c r="T13" s="53">
        <v>2</v>
      </c>
      <c r="U13" s="53"/>
      <c r="V13" s="53">
        <v>12</v>
      </c>
      <c r="W13" s="53"/>
      <c r="X13" s="21">
        <f t="shared" si="5"/>
        <v>2174</v>
      </c>
    </row>
    <row r="14" spans="1:24" ht="34.5" customHeight="1">
      <c r="A14" s="19" t="s">
        <v>28</v>
      </c>
      <c r="B14" s="13">
        <f t="shared" si="8"/>
        <v>214</v>
      </c>
      <c r="C14" s="53">
        <v>111</v>
      </c>
      <c r="D14" s="53">
        <v>6</v>
      </c>
      <c r="E14" s="53"/>
      <c r="F14" s="53">
        <v>97</v>
      </c>
      <c r="G14" s="53"/>
      <c r="H14" s="13">
        <f t="shared" si="10"/>
        <v>735</v>
      </c>
      <c r="I14" s="53">
        <v>213</v>
      </c>
      <c r="J14" s="53">
        <v>5</v>
      </c>
      <c r="K14" s="53">
        <v>376</v>
      </c>
      <c r="L14" s="53">
        <v>36</v>
      </c>
      <c r="M14" s="53">
        <v>88</v>
      </c>
      <c r="N14" s="53">
        <v>8</v>
      </c>
      <c r="O14" s="53"/>
      <c r="P14" s="53">
        <v>9</v>
      </c>
      <c r="Q14" s="13">
        <f t="shared" si="11"/>
        <v>45</v>
      </c>
      <c r="R14" s="53">
        <v>22</v>
      </c>
      <c r="S14" s="53"/>
      <c r="T14" s="53">
        <v>3</v>
      </c>
      <c r="U14" s="53"/>
      <c r="V14" s="53">
        <v>20</v>
      </c>
      <c r="W14" s="53"/>
      <c r="X14" s="21">
        <f t="shared" si="5"/>
        <v>994</v>
      </c>
    </row>
    <row r="15" spans="1:24" ht="34.5" customHeight="1">
      <c r="A15" s="19" t="s">
        <v>29</v>
      </c>
      <c r="B15" s="13">
        <f t="shared" si="8"/>
        <v>32</v>
      </c>
      <c r="C15" s="53">
        <v>11</v>
      </c>
      <c r="D15" s="53">
        <v>1</v>
      </c>
      <c r="E15" s="53"/>
      <c r="F15" s="53">
        <v>20</v>
      </c>
      <c r="G15" s="53"/>
      <c r="H15" s="13">
        <f t="shared" si="10"/>
        <v>83</v>
      </c>
      <c r="I15" s="53">
        <v>28</v>
      </c>
      <c r="J15" s="53"/>
      <c r="K15" s="53">
        <v>18</v>
      </c>
      <c r="L15" s="53">
        <v>12</v>
      </c>
      <c r="M15" s="53">
        <v>22</v>
      </c>
      <c r="N15" s="53">
        <v>2</v>
      </c>
      <c r="O15" s="53"/>
      <c r="P15" s="53">
        <v>1</v>
      </c>
      <c r="Q15" s="13">
        <f t="shared" si="11"/>
        <v>17</v>
      </c>
      <c r="R15" s="53">
        <v>9</v>
      </c>
      <c r="S15" s="53"/>
      <c r="T15" s="53"/>
      <c r="U15" s="53"/>
      <c r="V15" s="53">
        <v>8</v>
      </c>
      <c r="W15" s="53"/>
      <c r="X15" s="21">
        <f t="shared" si="5"/>
        <v>132</v>
      </c>
    </row>
    <row r="16" spans="1:24" ht="36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/>
    </row>
    <row r="17" spans="1:24" ht="33.75" customHeight="1">
      <c r="A17" s="14" t="s">
        <v>32</v>
      </c>
      <c r="B17" s="13">
        <f t="shared" si="8"/>
        <v>34</v>
      </c>
      <c r="C17" s="54"/>
      <c r="D17" s="54"/>
      <c r="E17" s="54"/>
      <c r="F17" s="54">
        <v>34</v>
      </c>
      <c r="G17" s="54"/>
      <c r="H17" s="34">
        <f t="shared" si="10"/>
        <v>2</v>
      </c>
      <c r="I17" s="54"/>
      <c r="J17" s="54"/>
      <c r="K17" s="54"/>
      <c r="L17" s="54"/>
      <c r="M17" s="54">
        <v>2</v>
      </c>
      <c r="N17" s="54"/>
      <c r="O17" s="54"/>
      <c r="P17" s="54"/>
      <c r="Q17" s="34">
        <f t="shared" si="11"/>
        <v>0</v>
      </c>
      <c r="R17" s="54"/>
      <c r="S17" s="54"/>
      <c r="T17" s="54"/>
      <c r="U17" s="54"/>
      <c r="V17" s="54"/>
      <c r="W17" s="54"/>
      <c r="X17" s="35">
        <f t="shared" si="5"/>
        <v>36</v>
      </c>
    </row>
    <row r="18" spans="1:24" ht="33.75" customHeight="1">
      <c r="A18" s="14" t="s">
        <v>33</v>
      </c>
      <c r="B18" s="13">
        <f t="shared" si="8"/>
        <v>48</v>
      </c>
      <c r="C18" s="54">
        <v>9</v>
      </c>
      <c r="D18" s="54">
        <v>3</v>
      </c>
      <c r="E18" s="54"/>
      <c r="F18" s="54">
        <v>36</v>
      </c>
      <c r="G18" s="54"/>
      <c r="H18" s="34">
        <f t="shared" si="10"/>
        <v>108</v>
      </c>
      <c r="I18" s="54">
        <v>14</v>
      </c>
      <c r="J18" s="54">
        <v>1</v>
      </c>
      <c r="K18" s="54">
        <v>54</v>
      </c>
      <c r="L18" s="54"/>
      <c r="M18" s="54">
        <v>34</v>
      </c>
      <c r="N18" s="54">
        <v>5</v>
      </c>
      <c r="O18" s="54"/>
      <c r="P18" s="54"/>
      <c r="Q18" s="34">
        <f t="shared" si="11"/>
        <v>11</v>
      </c>
      <c r="R18" s="54">
        <v>3</v>
      </c>
      <c r="S18" s="54"/>
      <c r="T18" s="54"/>
      <c r="U18" s="54"/>
      <c r="V18" s="54">
        <v>8</v>
      </c>
      <c r="W18" s="54"/>
      <c r="X18" s="35">
        <f t="shared" si="5"/>
        <v>167</v>
      </c>
    </row>
    <row r="19" spans="1:24" ht="33.75" customHeight="1">
      <c r="A19" s="14" t="s">
        <v>34</v>
      </c>
      <c r="B19" s="13">
        <f t="shared" si="8"/>
        <v>164</v>
      </c>
      <c r="C19" s="54">
        <v>113</v>
      </c>
      <c r="D19" s="54">
        <v>4</v>
      </c>
      <c r="E19" s="54"/>
      <c r="F19" s="54">
        <v>47</v>
      </c>
      <c r="G19" s="54"/>
      <c r="H19" s="34">
        <f t="shared" si="10"/>
        <v>1102</v>
      </c>
      <c r="I19" s="54">
        <v>199</v>
      </c>
      <c r="J19" s="54">
        <v>4</v>
      </c>
      <c r="K19" s="54">
        <v>662</v>
      </c>
      <c r="L19" s="54">
        <v>60</v>
      </c>
      <c r="M19" s="54">
        <v>144</v>
      </c>
      <c r="N19" s="54">
        <v>15</v>
      </c>
      <c r="O19" s="54"/>
      <c r="P19" s="54">
        <v>18</v>
      </c>
      <c r="Q19" s="34">
        <f t="shared" si="11"/>
        <v>79</v>
      </c>
      <c r="R19" s="54">
        <v>42</v>
      </c>
      <c r="S19" s="54"/>
      <c r="T19" s="54">
        <v>5</v>
      </c>
      <c r="U19" s="54"/>
      <c r="V19" s="54">
        <v>32</v>
      </c>
      <c r="W19" s="54"/>
      <c r="X19" s="35">
        <f t="shared" si="5"/>
        <v>1345</v>
      </c>
    </row>
    <row r="20" spans="1:24" ht="35.25" customHeight="1">
      <c r="A20" s="14" t="s">
        <v>35</v>
      </c>
      <c r="B20" s="13">
        <f t="shared" si="8"/>
        <v>94</v>
      </c>
      <c r="C20" s="54">
        <v>58</v>
      </c>
      <c r="D20" s="54">
        <v>3</v>
      </c>
      <c r="E20" s="54"/>
      <c r="F20" s="54">
        <v>33</v>
      </c>
      <c r="G20" s="54"/>
      <c r="H20" s="34">
        <f t="shared" si="10"/>
        <v>1658</v>
      </c>
      <c r="I20" s="54">
        <v>497</v>
      </c>
      <c r="J20" s="54">
        <v>15</v>
      </c>
      <c r="K20" s="54">
        <v>1074</v>
      </c>
      <c r="L20" s="54">
        <v>60</v>
      </c>
      <c r="M20" s="36"/>
      <c r="N20" s="36"/>
      <c r="O20" s="36"/>
      <c r="P20" s="54">
        <v>12</v>
      </c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1752</v>
      </c>
    </row>
    <row r="21" spans="1:24" ht="25.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4.7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AA13" sqref="AA13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6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1" t="s">
        <v>0</v>
      </c>
      <c r="B3" s="64" t="s">
        <v>1</v>
      </c>
      <c r="C3" s="64"/>
      <c r="D3" s="64"/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 t="s">
        <v>3</v>
      </c>
      <c r="R3" s="64"/>
      <c r="S3" s="64"/>
      <c r="T3" s="64"/>
      <c r="U3" s="64"/>
      <c r="V3" s="64"/>
      <c r="W3" s="64"/>
      <c r="X3" s="65" t="s">
        <v>4</v>
      </c>
    </row>
    <row r="4" spans="1:24" ht="33.75" customHeight="1">
      <c r="A4" s="62"/>
      <c r="B4" s="65" t="s">
        <v>5</v>
      </c>
      <c r="C4" s="15" t="s">
        <v>6</v>
      </c>
      <c r="D4" s="15"/>
      <c r="E4" s="15"/>
      <c r="F4" s="15"/>
      <c r="G4" s="15"/>
      <c r="H4" s="65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5" t="s">
        <v>5</v>
      </c>
      <c r="R4" s="15"/>
      <c r="S4" s="15" t="s">
        <v>6</v>
      </c>
      <c r="T4" s="15"/>
      <c r="U4" s="15"/>
      <c r="V4" s="15"/>
      <c r="W4" s="15"/>
      <c r="X4" s="65"/>
    </row>
    <row r="5" spans="1:24" ht="60">
      <c r="A5" s="63"/>
      <c r="B5" s="65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5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5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5"/>
    </row>
    <row r="6" spans="1:27" ht="34.5" customHeight="1">
      <c r="A6" s="16" t="s">
        <v>20</v>
      </c>
      <c r="B6" s="13">
        <f aca="true" t="shared" si="0" ref="B6:B20">SUM(C6:G6)</f>
        <v>0</v>
      </c>
      <c r="C6" s="13">
        <f>C8+C9</f>
        <v>0</v>
      </c>
      <c r="D6" s="13">
        <f>D8+D9</f>
        <v>0</v>
      </c>
      <c r="E6" s="13">
        <f>E8+E9</f>
        <v>0</v>
      </c>
      <c r="F6" s="13">
        <f>F8+F9</f>
        <v>0</v>
      </c>
      <c r="G6" s="13">
        <f>G8+G9</f>
        <v>0</v>
      </c>
      <c r="H6" s="13">
        <f aca="true" t="shared" si="1" ref="H6:H20">SUM(I6:P6)</f>
        <v>0</v>
      </c>
      <c r="I6" s="13">
        <f aca="true" t="shared" si="2" ref="I6:P6">I8+I9</f>
        <v>0</v>
      </c>
      <c r="J6" s="13">
        <f t="shared" si="2"/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13">
        <f t="shared" si="2"/>
        <v>0</v>
      </c>
      <c r="Q6" s="13">
        <f aca="true" t="shared" si="3" ref="Q6:Q20">SUM(R6:W6)</f>
        <v>0</v>
      </c>
      <c r="R6" s="13">
        <f aca="true" t="shared" si="4" ref="R6:W6">R8+R9</f>
        <v>0</v>
      </c>
      <c r="S6" s="13">
        <f t="shared" si="4"/>
        <v>0</v>
      </c>
      <c r="T6" s="13">
        <f t="shared" si="4"/>
        <v>0</v>
      </c>
      <c r="U6" s="13">
        <f t="shared" si="4"/>
        <v>0</v>
      </c>
      <c r="V6" s="13">
        <f t="shared" si="4"/>
        <v>0</v>
      </c>
      <c r="W6" s="13">
        <f t="shared" si="4"/>
        <v>0</v>
      </c>
      <c r="X6" s="21">
        <f>SUM(B6,H6,Q6)</f>
        <v>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0</v>
      </c>
      <c r="C8" s="13">
        <f>SUM(C17:C20)</f>
        <v>0</v>
      </c>
      <c r="D8" s="13">
        <f aca="true" t="shared" si="6" ref="D8:W8">SUM(D17:D20)</f>
        <v>0</v>
      </c>
      <c r="E8" s="13">
        <f t="shared" si="6"/>
        <v>0</v>
      </c>
      <c r="F8" s="13">
        <f t="shared" si="6"/>
        <v>0</v>
      </c>
      <c r="G8" s="13">
        <f t="shared" si="6"/>
        <v>0</v>
      </c>
      <c r="H8" s="13">
        <f t="shared" si="1"/>
        <v>0</v>
      </c>
      <c r="I8" s="13">
        <f>SUM(I17:I20)</f>
        <v>0</v>
      </c>
      <c r="J8" s="13">
        <f>SUM(J17:J20)</f>
        <v>0</v>
      </c>
      <c r="K8" s="13">
        <f>SUM(K17:K20)</f>
        <v>0</v>
      </c>
      <c r="L8" s="13">
        <f t="shared" si="6"/>
        <v>0</v>
      </c>
      <c r="M8" s="13">
        <f t="shared" si="6"/>
        <v>0</v>
      </c>
      <c r="N8" s="13">
        <f t="shared" si="6"/>
        <v>0</v>
      </c>
      <c r="O8" s="13">
        <f t="shared" si="6"/>
        <v>0</v>
      </c>
      <c r="P8" s="13">
        <f t="shared" si="6"/>
        <v>0</v>
      </c>
      <c r="Q8" s="13">
        <f t="shared" si="3"/>
        <v>0</v>
      </c>
      <c r="R8" s="13">
        <f t="shared" si="6"/>
        <v>0</v>
      </c>
      <c r="S8" s="13">
        <f t="shared" si="6"/>
        <v>0</v>
      </c>
      <c r="T8" s="13">
        <f t="shared" si="6"/>
        <v>0</v>
      </c>
      <c r="U8" s="13">
        <f t="shared" si="6"/>
        <v>0</v>
      </c>
      <c r="V8" s="13">
        <f t="shared" si="6"/>
        <v>0</v>
      </c>
      <c r="W8" s="13">
        <f t="shared" si="6"/>
        <v>0</v>
      </c>
      <c r="X8" s="21">
        <f t="shared" si="5"/>
        <v>0</v>
      </c>
    </row>
    <row r="9" spans="1:24" ht="34.5" customHeight="1">
      <c r="A9" s="17" t="s">
        <v>40</v>
      </c>
      <c r="B9" s="13">
        <f t="shared" si="0"/>
        <v>0</v>
      </c>
      <c r="C9" s="13">
        <f>SUM(C10:C11)</f>
        <v>0</v>
      </c>
      <c r="D9" s="13">
        <f aca="true" t="shared" si="7" ref="D9:W9">SUM(D10:D11)</f>
        <v>0</v>
      </c>
      <c r="E9" s="13">
        <f t="shared" si="7"/>
        <v>0</v>
      </c>
      <c r="F9" s="13">
        <f t="shared" si="7"/>
        <v>0</v>
      </c>
      <c r="G9" s="13">
        <f t="shared" si="7"/>
        <v>0</v>
      </c>
      <c r="H9" s="13">
        <f t="shared" si="1"/>
        <v>0</v>
      </c>
      <c r="I9" s="13">
        <f>SUM(I10:I11)</f>
        <v>0</v>
      </c>
      <c r="J9" s="13">
        <f>SUM(J10:J11)</f>
        <v>0</v>
      </c>
      <c r="K9" s="13">
        <f>SUM(K10:K11)</f>
        <v>0</v>
      </c>
      <c r="L9" s="13">
        <f t="shared" si="7"/>
        <v>0</v>
      </c>
      <c r="M9" s="13">
        <f t="shared" si="7"/>
        <v>0</v>
      </c>
      <c r="N9" s="13">
        <f t="shared" si="7"/>
        <v>0</v>
      </c>
      <c r="O9" s="13">
        <f t="shared" si="7"/>
        <v>0</v>
      </c>
      <c r="P9" s="13">
        <f t="shared" si="7"/>
        <v>0</v>
      </c>
      <c r="Q9" s="13">
        <f t="shared" si="3"/>
        <v>0</v>
      </c>
      <c r="R9" s="13">
        <f t="shared" si="7"/>
        <v>0</v>
      </c>
      <c r="S9" s="13">
        <f t="shared" si="7"/>
        <v>0</v>
      </c>
      <c r="T9" s="13">
        <f t="shared" si="7"/>
        <v>0</v>
      </c>
      <c r="U9" s="13">
        <f t="shared" si="7"/>
        <v>0</v>
      </c>
      <c r="V9" s="13">
        <f t="shared" si="7"/>
        <v>0</v>
      </c>
      <c r="W9" s="13">
        <f t="shared" si="7"/>
        <v>0</v>
      </c>
      <c r="X9" s="21">
        <f t="shared" si="5"/>
        <v>0</v>
      </c>
    </row>
    <row r="10" spans="1:24" ht="39.75" customHeight="1">
      <c r="A10" s="19" t="s">
        <v>38</v>
      </c>
      <c r="B10" s="38">
        <f t="shared" si="0"/>
        <v>0</v>
      </c>
      <c r="C10" s="52"/>
      <c r="D10" s="52"/>
      <c r="E10" s="52"/>
      <c r="F10" s="52"/>
      <c r="G10" s="52"/>
      <c r="H10" s="38">
        <f t="shared" si="1"/>
        <v>0</v>
      </c>
      <c r="I10" s="52"/>
      <c r="J10" s="52"/>
      <c r="K10" s="52"/>
      <c r="L10" s="52"/>
      <c r="M10" s="52"/>
      <c r="N10" s="52"/>
      <c r="O10" s="52"/>
      <c r="P10" s="52"/>
      <c r="Q10" s="38">
        <f t="shared" si="3"/>
        <v>0</v>
      </c>
      <c r="R10" s="52"/>
      <c r="S10" s="52"/>
      <c r="T10" s="52"/>
      <c r="U10" s="52"/>
      <c r="V10" s="52"/>
      <c r="W10" s="52"/>
      <c r="X10" s="39">
        <f t="shared" si="5"/>
        <v>0</v>
      </c>
    </row>
    <row r="11" spans="1:24" ht="40.5" customHeight="1">
      <c r="A11" s="19" t="s">
        <v>39</v>
      </c>
      <c r="B11" s="38">
        <f t="shared" si="0"/>
        <v>0</v>
      </c>
      <c r="C11" s="52"/>
      <c r="D11" s="52"/>
      <c r="E11" s="52"/>
      <c r="F11" s="52"/>
      <c r="G11" s="52"/>
      <c r="H11" s="38">
        <f t="shared" si="1"/>
        <v>0</v>
      </c>
      <c r="I11" s="52"/>
      <c r="J11" s="52"/>
      <c r="K11" s="52"/>
      <c r="L11" s="52"/>
      <c r="M11" s="52"/>
      <c r="N11" s="52"/>
      <c r="O11" s="52"/>
      <c r="P11" s="52"/>
      <c r="Q11" s="38">
        <f t="shared" si="3"/>
        <v>0</v>
      </c>
      <c r="R11" s="52"/>
      <c r="S11" s="52"/>
      <c r="T11" s="52"/>
      <c r="U11" s="52"/>
      <c r="V11" s="52"/>
      <c r="W11" s="52"/>
      <c r="X11" s="39">
        <f t="shared" si="5"/>
        <v>0</v>
      </c>
    </row>
    <row r="12" spans="1:24" ht="91.5" customHeight="1">
      <c r="A12" s="18" t="s">
        <v>30</v>
      </c>
      <c r="B12" s="13">
        <f t="shared" si="0"/>
        <v>0</v>
      </c>
      <c r="C12" s="13">
        <f>SUM(C13:C15)</f>
        <v>0</v>
      </c>
      <c r="D12" s="13">
        <f aca="true" t="shared" si="8" ref="D12:W12">SUM(D13:D15)</f>
        <v>0</v>
      </c>
      <c r="E12" s="13">
        <f t="shared" si="8"/>
        <v>0</v>
      </c>
      <c r="F12" s="13">
        <f t="shared" si="8"/>
        <v>0</v>
      </c>
      <c r="G12" s="13">
        <f t="shared" si="8"/>
        <v>0</v>
      </c>
      <c r="H12" s="13">
        <f t="shared" si="1"/>
        <v>0</v>
      </c>
      <c r="I12" s="13">
        <f t="shared" si="8"/>
        <v>0</v>
      </c>
      <c r="J12" s="13">
        <f t="shared" si="8"/>
        <v>0</v>
      </c>
      <c r="K12" s="13">
        <f t="shared" si="8"/>
        <v>0</v>
      </c>
      <c r="L12" s="13">
        <f t="shared" si="8"/>
        <v>0</v>
      </c>
      <c r="M12" s="13">
        <f t="shared" si="8"/>
        <v>0</v>
      </c>
      <c r="N12" s="13">
        <f t="shared" si="8"/>
        <v>0</v>
      </c>
      <c r="O12" s="13">
        <f t="shared" si="8"/>
        <v>0</v>
      </c>
      <c r="P12" s="13">
        <f t="shared" si="8"/>
        <v>0</v>
      </c>
      <c r="Q12" s="13">
        <f t="shared" si="3"/>
        <v>0</v>
      </c>
      <c r="R12" s="13">
        <f t="shared" si="8"/>
        <v>0</v>
      </c>
      <c r="S12" s="13">
        <f t="shared" si="8"/>
        <v>0</v>
      </c>
      <c r="T12" s="13">
        <f t="shared" si="8"/>
        <v>0</v>
      </c>
      <c r="U12" s="13">
        <f t="shared" si="8"/>
        <v>0</v>
      </c>
      <c r="V12" s="13">
        <f t="shared" si="8"/>
        <v>0</v>
      </c>
      <c r="W12" s="13">
        <f t="shared" si="8"/>
        <v>0</v>
      </c>
      <c r="X12" s="21">
        <f t="shared" si="5"/>
        <v>0</v>
      </c>
    </row>
    <row r="13" spans="1:24" ht="34.5" customHeight="1">
      <c r="A13" s="19" t="s">
        <v>27</v>
      </c>
      <c r="B13" s="13">
        <f t="shared" si="0"/>
        <v>0</v>
      </c>
      <c r="C13" s="53"/>
      <c r="D13" s="53"/>
      <c r="E13" s="53"/>
      <c r="F13" s="53"/>
      <c r="G13" s="53"/>
      <c r="H13" s="13">
        <f t="shared" si="1"/>
        <v>0</v>
      </c>
      <c r="I13" s="53"/>
      <c r="J13" s="53"/>
      <c r="K13" s="53"/>
      <c r="L13" s="53"/>
      <c r="M13" s="53"/>
      <c r="N13" s="53"/>
      <c r="O13" s="53"/>
      <c r="P13" s="53"/>
      <c r="Q13" s="13">
        <f t="shared" si="3"/>
        <v>0</v>
      </c>
      <c r="R13" s="53"/>
      <c r="S13" s="53"/>
      <c r="T13" s="53"/>
      <c r="U13" s="53"/>
      <c r="V13" s="53"/>
      <c r="W13" s="53"/>
      <c r="X13" s="21">
        <f t="shared" si="5"/>
        <v>0</v>
      </c>
    </row>
    <row r="14" spans="1:24" ht="34.5" customHeight="1">
      <c r="A14" s="19" t="s">
        <v>28</v>
      </c>
      <c r="B14" s="13">
        <f t="shared" si="0"/>
        <v>0</v>
      </c>
      <c r="C14" s="53"/>
      <c r="D14" s="53"/>
      <c r="E14" s="53"/>
      <c r="F14" s="53"/>
      <c r="G14" s="53"/>
      <c r="H14" s="13">
        <f t="shared" si="1"/>
        <v>0</v>
      </c>
      <c r="I14" s="53"/>
      <c r="J14" s="53"/>
      <c r="K14" s="53"/>
      <c r="L14" s="53"/>
      <c r="M14" s="53"/>
      <c r="N14" s="53"/>
      <c r="O14" s="53"/>
      <c r="P14" s="53"/>
      <c r="Q14" s="13">
        <f t="shared" si="3"/>
        <v>0</v>
      </c>
      <c r="R14" s="53"/>
      <c r="S14" s="53"/>
      <c r="T14" s="53"/>
      <c r="U14" s="53"/>
      <c r="V14" s="53"/>
      <c r="W14" s="53"/>
      <c r="X14" s="21">
        <f t="shared" si="5"/>
        <v>0</v>
      </c>
    </row>
    <row r="15" spans="1:24" ht="34.5" customHeight="1">
      <c r="A15" s="19" t="s">
        <v>29</v>
      </c>
      <c r="B15" s="13">
        <f t="shared" si="0"/>
        <v>0</v>
      </c>
      <c r="C15" s="53"/>
      <c r="D15" s="53"/>
      <c r="E15" s="53"/>
      <c r="F15" s="53"/>
      <c r="G15" s="53"/>
      <c r="H15" s="13">
        <f t="shared" si="1"/>
        <v>0</v>
      </c>
      <c r="I15" s="53"/>
      <c r="J15" s="53"/>
      <c r="K15" s="53"/>
      <c r="L15" s="53"/>
      <c r="M15" s="53"/>
      <c r="N15" s="53"/>
      <c r="O15" s="53"/>
      <c r="P15" s="53"/>
      <c r="Q15" s="13">
        <f t="shared" si="3"/>
        <v>0</v>
      </c>
      <c r="R15" s="53"/>
      <c r="S15" s="53"/>
      <c r="T15" s="53"/>
      <c r="U15" s="53"/>
      <c r="V15" s="53"/>
      <c r="W15" s="53"/>
      <c r="X15" s="21">
        <f t="shared" si="5"/>
        <v>0</v>
      </c>
    </row>
    <row r="16" spans="1:24" ht="36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3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0"/>
        <v>0</v>
      </c>
      <c r="C17" s="54"/>
      <c r="D17" s="54"/>
      <c r="E17" s="54"/>
      <c r="F17" s="54"/>
      <c r="G17" s="54"/>
      <c r="H17" s="34">
        <f t="shared" si="1"/>
        <v>0</v>
      </c>
      <c r="I17" s="54"/>
      <c r="J17" s="54"/>
      <c r="K17" s="54"/>
      <c r="L17" s="54"/>
      <c r="M17" s="54"/>
      <c r="N17" s="54"/>
      <c r="O17" s="54"/>
      <c r="P17" s="54"/>
      <c r="Q17" s="34">
        <f t="shared" si="3"/>
        <v>0</v>
      </c>
      <c r="R17" s="54"/>
      <c r="S17" s="54"/>
      <c r="T17" s="54"/>
      <c r="U17" s="54"/>
      <c r="V17" s="54"/>
      <c r="W17" s="54"/>
      <c r="X17" s="35">
        <f t="shared" si="5"/>
        <v>0</v>
      </c>
    </row>
    <row r="18" spans="1:24" ht="33.75" customHeight="1">
      <c r="A18" s="14" t="s">
        <v>33</v>
      </c>
      <c r="B18" s="13">
        <f t="shared" si="0"/>
        <v>0</v>
      </c>
      <c r="C18" s="54"/>
      <c r="D18" s="54"/>
      <c r="E18" s="54"/>
      <c r="F18" s="54"/>
      <c r="G18" s="54"/>
      <c r="H18" s="34">
        <f t="shared" si="1"/>
        <v>0</v>
      </c>
      <c r="I18" s="54"/>
      <c r="J18" s="54"/>
      <c r="K18" s="54"/>
      <c r="L18" s="54"/>
      <c r="M18" s="54"/>
      <c r="N18" s="54"/>
      <c r="O18" s="54"/>
      <c r="P18" s="54"/>
      <c r="Q18" s="34">
        <f t="shared" si="3"/>
        <v>0</v>
      </c>
      <c r="R18" s="54"/>
      <c r="S18" s="54"/>
      <c r="T18" s="54"/>
      <c r="U18" s="54"/>
      <c r="V18" s="54"/>
      <c r="W18" s="54"/>
      <c r="X18" s="35">
        <f t="shared" si="5"/>
        <v>0</v>
      </c>
    </row>
    <row r="19" spans="1:24" ht="33.75" customHeight="1">
      <c r="A19" s="14" t="s">
        <v>34</v>
      </c>
      <c r="B19" s="13">
        <f t="shared" si="0"/>
        <v>0</v>
      </c>
      <c r="C19" s="54"/>
      <c r="D19" s="54"/>
      <c r="E19" s="54"/>
      <c r="F19" s="54"/>
      <c r="G19" s="54"/>
      <c r="H19" s="34">
        <f t="shared" si="1"/>
        <v>0</v>
      </c>
      <c r="I19" s="54"/>
      <c r="J19" s="54"/>
      <c r="K19" s="54"/>
      <c r="L19" s="54"/>
      <c r="M19" s="54"/>
      <c r="N19" s="54"/>
      <c r="O19" s="54"/>
      <c r="P19" s="54"/>
      <c r="Q19" s="34">
        <f t="shared" si="3"/>
        <v>0</v>
      </c>
      <c r="R19" s="54"/>
      <c r="S19" s="54"/>
      <c r="T19" s="54"/>
      <c r="U19" s="54"/>
      <c r="V19" s="54"/>
      <c r="W19" s="54"/>
      <c r="X19" s="35">
        <f t="shared" si="5"/>
        <v>0</v>
      </c>
    </row>
    <row r="20" spans="1:24" ht="35.25" customHeight="1">
      <c r="A20" s="14" t="s">
        <v>35</v>
      </c>
      <c r="B20" s="13">
        <f t="shared" si="0"/>
        <v>0</v>
      </c>
      <c r="C20" s="54"/>
      <c r="D20" s="54"/>
      <c r="E20" s="54"/>
      <c r="F20" s="54"/>
      <c r="G20" s="54"/>
      <c r="H20" s="34">
        <f t="shared" si="1"/>
        <v>0</v>
      </c>
      <c r="I20" s="54"/>
      <c r="J20" s="54"/>
      <c r="K20" s="54"/>
      <c r="L20" s="54"/>
      <c r="M20" s="36"/>
      <c r="N20" s="36"/>
      <c r="O20" s="36"/>
      <c r="P20" s="37"/>
      <c r="Q20" s="34">
        <f t="shared" si="3"/>
        <v>0</v>
      </c>
      <c r="R20" s="36"/>
      <c r="S20" s="36"/>
      <c r="T20" s="36"/>
      <c r="U20" s="36"/>
      <c r="V20" s="36"/>
      <c r="W20" s="36"/>
      <c r="X20" s="35">
        <f t="shared" si="5"/>
        <v>0</v>
      </c>
    </row>
    <row r="21" spans="1:24" ht="25.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4.7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view="pageBreakPreview" zoomScale="60" workbookViewId="0" topLeftCell="A1">
      <selection activeCell="Z13" sqref="Z13"/>
    </sheetView>
  </sheetViews>
  <sheetFormatPr defaultColWidth="8.796875" defaultRowHeight="18.75"/>
  <cols>
    <col min="1" max="1" width="31.5" style="0" customWidth="1"/>
    <col min="2" max="2" width="10.8984375" style="0" customWidth="1"/>
    <col min="3" max="3" width="8.296875" style="0" customWidth="1"/>
    <col min="4" max="6" width="7.5" style="0" customWidth="1"/>
    <col min="7" max="7" width="7.59765625" style="0" customWidth="1"/>
    <col min="8" max="8" width="10.59765625" style="0" customWidth="1"/>
    <col min="9" max="9" width="9.5" style="0" customWidth="1"/>
    <col min="17" max="17" width="9.09765625" style="0" customWidth="1"/>
    <col min="24" max="24" width="11.09765625" style="0" customWidth="1"/>
  </cols>
  <sheetData>
    <row r="1" spans="1:24" ht="56.25" customHeight="1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27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33.75" customHeight="1">
      <c r="A3" s="70" t="s">
        <v>0</v>
      </c>
      <c r="B3" s="73" t="s">
        <v>1</v>
      </c>
      <c r="C3" s="74"/>
      <c r="D3" s="74"/>
      <c r="E3" s="74"/>
      <c r="F3" s="74"/>
      <c r="G3" s="75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3" t="s">
        <v>3</v>
      </c>
      <c r="R3" s="74"/>
      <c r="S3" s="74"/>
      <c r="T3" s="74"/>
      <c r="U3" s="74"/>
      <c r="V3" s="74"/>
      <c r="W3" s="75"/>
      <c r="X3" s="76" t="s">
        <v>4</v>
      </c>
    </row>
    <row r="4" spans="1:24" ht="33.75" customHeight="1">
      <c r="A4" s="71"/>
      <c r="B4" s="79" t="s">
        <v>5</v>
      </c>
      <c r="C4" s="83" t="s">
        <v>6</v>
      </c>
      <c r="D4" s="84"/>
      <c r="E4" s="84"/>
      <c r="F4" s="84"/>
      <c r="G4" s="85"/>
      <c r="H4" s="81" t="s">
        <v>5</v>
      </c>
      <c r="I4" s="83" t="s">
        <v>6</v>
      </c>
      <c r="J4" s="84"/>
      <c r="K4" s="84"/>
      <c r="L4" s="84"/>
      <c r="M4" s="84"/>
      <c r="N4" s="84"/>
      <c r="O4" s="84"/>
      <c r="P4" s="84"/>
      <c r="Q4" s="79" t="s">
        <v>5</v>
      </c>
      <c r="R4" s="83" t="s">
        <v>6</v>
      </c>
      <c r="S4" s="84"/>
      <c r="T4" s="84"/>
      <c r="U4" s="84"/>
      <c r="V4" s="84"/>
      <c r="W4" s="85"/>
      <c r="X4" s="77"/>
    </row>
    <row r="5" spans="1:24" ht="93" customHeight="1" thickBot="1">
      <c r="A5" s="72"/>
      <c r="B5" s="80"/>
      <c r="C5" s="22" t="s">
        <v>7</v>
      </c>
      <c r="D5" s="23" t="s">
        <v>44</v>
      </c>
      <c r="E5" s="23" t="s">
        <v>23</v>
      </c>
      <c r="F5" s="23" t="s">
        <v>24</v>
      </c>
      <c r="G5" s="32" t="s">
        <v>15</v>
      </c>
      <c r="H5" s="82"/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2" t="s">
        <v>14</v>
      </c>
      <c r="O5" s="22" t="s">
        <v>25</v>
      </c>
      <c r="P5" s="24" t="s">
        <v>15</v>
      </c>
      <c r="Q5" s="80"/>
      <c r="R5" s="22" t="s">
        <v>16</v>
      </c>
      <c r="S5" s="22" t="s">
        <v>17</v>
      </c>
      <c r="T5" s="22" t="s">
        <v>18</v>
      </c>
      <c r="U5" s="23" t="s">
        <v>19</v>
      </c>
      <c r="V5" s="23" t="s">
        <v>26</v>
      </c>
      <c r="W5" s="25" t="s">
        <v>15</v>
      </c>
      <c r="X5" s="78"/>
    </row>
    <row r="6" spans="1:24" ht="43.5" customHeight="1">
      <c r="A6" s="26" t="s">
        <v>20</v>
      </c>
      <c r="B6" s="40">
        <f>SUM(C6:G6)</f>
        <v>12332</v>
      </c>
      <c r="C6" s="41">
        <f>C8+C9</f>
        <v>8887</v>
      </c>
      <c r="D6" s="41">
        <f>D8+D9</f>
        <v>1662</v>
      </c>
      <c r="E6" s="41">
        <f>E8+E9</f>
        <v>0</v>
      </c>
      <c r="F6" s="41">
        <f>F8+F9</f>
        <v>1783</v>
      </c>
      <c r="G6" s="42">
        <f>G8+G9</f>
        <v>0</v>
      </c>
      <c r="H6" s="40">
        <f>SUM(I6:P6)</f>
        <v>72343</v>
      </c>
      <c r="I6" s="41">
        <f>I8+I9</f>
        <v>12427</v>
      </c>
      <c r="J6" s="41">
        <f aca="true" t="shared" si="0" ref="J6:P6">J8+J9</f>
        <v>5982</v>
      </c>
      <c r="K6" s="41">
        <f t="shared" si="0"/>
        <v>23946</v>
      </c>
      <c r="L6" s="41">
        <f t="shared" si="0"/>
        <v>3121</v>
      </c>
      <c r="M6" s="41">
        <f t="shared" si="0"/>
        <v>16689</v>
      </c>
      <c r="N6" s="41">
        <f t="shared" si="0"/>
        <v>4874</v>
      </c>
      <c r="O6" s="41">
        <f t="shared" si="0"/>
        <v>350</v>
      </c>
      <c r="P6" s="42">
        <f t="shared" si="0"/>
        <v>4954</v>
      </c>
      <c r="Q6" s="43">
        <f>SUM(R6:W6)</f>
        <v>8615</v>
      </c>
      <c r="R6" s="13">
        <f aca="true" t="shared" si="1" ref="R6:W6">R8+R9</f>
        <v>1375</v>
      </c>
      <c r="S6" s="13">
        <f t="shared" si="1"/>
        <v>414</v>
      </c>
      <c r="T6" s="13">
        <f t="shared" si="1"/>
        <v>3273</v>
      </c>
      <c r="U6" s="13">
        <f t="shared" si="1"/>
        <v>983</v>
      </c>
      <c r="V6" s="13">
        <f t="shared" si="1"/>
        <v>2190</v>
      </c>
      <c r="W6" s="44">
        <f t="shared" si="1"/>
        <v>380</v>
      </c>
      <c r="X6" s="49">
        <f>SUM(B6,H6,Q6)</f>
        <v>93290</v>
      </c>
    </row>
    <row r="7" spans="1:24" ht="24.75" customHeight="1">
      <c r="A7" s="27" t="s">
        <v>22</v>
      </c>
      <c r="B7" s="43"/>
      <c r="C7" s="13"/>
      <c r="D7" s="13"/>
      <c r="E7" s="13"/>
      <c r="F7" s="13"/>
      <c r="G7" s="44"/>
      <c r="H7" s="43"/>
      <c r="I7" s="13"/>
      <c r="J7" s="13"/>
      <c r="K7" s="13"/>
      <c r="L7" s="13"/>
      <c r="M7" s="13"/>
      <c r="N7" s="13"/>
      <c r="O7" s="13"/>
      <c r="P7" s="44"/>
      <c r="Q7" s="43"/>
      <c r="R7" s="13"/>
      <c r="S7" s="13"/>
      <c r="T7" s="13"/>
      <c r="U7" s="13"/>
      <c r="V7" s="13"/>
      <c r="W7" s="44"/>
      <c r="X7" s="49">
        <f aca="true" t="shared" si="2" ref="X7:X20">SUM(B7,H7,Q7)</f>
        <v>0</v>
      </c>
    </row>
    <row r="8" spans="1:24" ht="39.75" customHeight="1">
      <c r="A8" s="28" t="s">
        <v>21</v>
      </c>
      <c r="B8" s="43">
        <f>SUM(C8:G8)</f>
        <v>2868</v>
      </c>
      <c r="C8" s="13">
        <f>SUM(C17:C20)</f>
        <v>1651</v>
      </c>
      <c r="D8" s="13">
        <f aca="true" t="shared" si="3" ref="D8:W8">SUM(D17:D20)</f>
        <v>342</v>
      </c>
      <c r="E8" s="13">
        <f t="shared" si="3"/>
        <v>0</v>
      </c>
      <c r="F8" s="13">
        <f t="shared" si="3"/>
        <v>875</v>
      </c>
      <c r="G8" s="44">
        <f t="shared" si="3"/>
        <v>0</v>
      </c>
      <c r="H8" s="43">
        <f>SUM(I8:P8)</f>
        <v>11456</v>
      </c>
      <c r="I8" s="13">
        <f>SUM(I17:I20)</f>
        <v>2339</v>
      </c>
      <c r="J8" s="13">
        <f t="shared" si="3"/>
        <v>1803</v>
      </c>
      <c r="K8" s="13">
        <f t="shared" si="3"/>
        <v>4103</v>
      </c>
      <c r="L8" s="13">
        <f t="shared" si="3"/>
        <v>410</v>
      </c>
      <c r="M8" s="13">
        <f t="shared" si="3"/>
        <v>1191</v>
      </c>
      <c r="N8" s="13">
        <f t="shared" si="3"/>
        <v>852</v>
      </c>
      <c r="O8" s="13">
        <f t="shared" si="3"/>
        <v>23</v>
      </c>
      <c r="P8" s="44">
        <f t="shared" si="3"/>
        <v>735</v>
      </c>
      <c r="Q8" s="43">
        <f>SUM(R8:W8)</f>
        <v>489</v>
      </c>
      <c r="R8" s="13">
        <f t="shared" si="3"/>
        <v>147</v>
      </c>
      <c r="S8" s="13">
        <f t="shared" si="3"/>
        <v>66</v>
      </c>
      <c r="T8" s="13">
        <f t="shared" si="3"/>
        <v>61</v>
      </c>
      <c r="U8" s="13">
        <f t="shared" si="3"/>
        <v>11</v>
      </c>
      <c r="V8" s="13">
        <f t="shared" si="3"/>
        <v>191</v>
      </c>
      <c r="W8" s="44">
        <f t="shared" si="3"/>
        <v>13</v>
      </c>
      <c r="X8" s="57">
        <f t="shared" si="2"/>
        <v>14813</v>
      </c>
    </row>
    <row r="9" spans="1:24" ht="39" customHeight="1">
      <c r="A9" s="28" t="s">
        <v>41</v>
      </c>
      <c r="B9" s="43">
        <f>SUM(C9:G9)</f>
        <v>9464</v>
      </c>
      <c r="C9" s="13">
        <f>SUM(C10:C11)</f>
        <v>7236</v>
      </c>
      <c r="D9" s="13">
        <f aca="true" t="shared" si="4" ref="D9:W9">SUM(D10:D11)</f>
        <v>1320</v>
      </c>
      <c r="E9" s="13">
        <f t="shared" si="4"/>
        <v>0</v>
      </c>
      <c r="F9" s="13">
        <f t="shared" si="4"/>
        <v>908</v>
      </c>
      <c r="G9" s="44">
        <f t="shared" si="4"/>
        <v>0</v>
      </c>
      <c r="H9" s="43">
        <f>SUM(I9:P9)</f>
        <v>60887</v>
      </c>
      <c r="I9" s="13">
        <f t="shared" si="4"/>
        <v>10088</v>
      </c>
      <c r="J9" s="13">
        <f t="shared" si="4"/>
        <v>4179</v>
      </c>
      <c r="K9" s="13">
        <f t="shared" si="4"/>
        <v>19843</v>
      </c>
      <c r="L9" s="13">
        <f t="shared" si="4"/>
        <v>2711</v>
      </c>
      <c r="M9" s="13">
        <f t="shared" si="4"/>
        <v>15498</v>
      </c>
      <c r="N9" s="13">
        <f t="shared" si="4"/>
        <v>4022</v>
      </c>
      <c r="O9" s="13">
        <f t="shared" si="4"/>
        <v>327</v>
      </c>
      <c r="P9" s="44">
        <f t="shared" si="4"/>
        <v>4219</v>
      </c>
      <c r="Q9" s="43">
        <f>SUM(R9:W9)</f>
        <v>8126</v>
      </c>
      <c r="R9" s="13">
        <f t="shared" si="4"/>
        <v>1228</v>
      </c>
      <c r="S9" s="13">
        <f t="shared" si="4"/>
        <v>348</v>
      </c>
      <c r="T9" s="13">
        <f t="shared" si="4"/>
        <v>3212</v>
      </c>
      <c r="U9" s="13">
        <f t="shared" si="4"/>
        <v>972</v>
      </c>
      <c r="V9" s="13">
        <f t="shared" si="4"/>
        <v>1999</v>
      </c>
      <c r="W9" s="44">
        <f t="shared" si="4"/>
        <v>367</v>
      </c>
      <c r="X9" s="49">
        <f t="shared" si="2"/>
        <v>78477</v>
      </c>
    </row>
    <row r="10" spans="1:24" ht="53.25" customHeight="1">
      <c r="A10" s="29" t="s">
        <v>42</v>
      </c>
      <c r="B10" s="45">
        <f>SUM(C10:G10)</f>
        <v>8024</v>
      </c>
      <c r="C10" s="13">
        <f>Бережани!C10+Бучач!C9+Кременець!C10+Тернопіль!C10+Чортків!C10+Медобори!C10</f>
        <v>6148</v>
      </c>
      <c r="D10" s="13">
        <f>Бережани!D10+Бучач!D9+Кременець!D10+Тернопіль!D10+Чортків!D10+Медобори!D10</f>
        <v>1128</v>
      </c>
      <c r="E10" s="13">
        <f>Бережани!E10+Бучач!E9+Кременець!E10+Тернопіль!E10+Чортків!E10+Медобори!E10</f>
        <v>0</v>
      </c>
      <c r="F10" s="13">
        <f>Бережани!F10+Бучач!F9+Кременець!F10+Тернопіль!F10+Чортків!F10+Медобори!F10</f>
        <v>748</v>
      </c>
      <c r="G10" s="13">
        <f>Бережани!G10+Бучач!G9+Кременець!G10+Тернопіль!G10+Чортків!G10+Медобори!G10</f>
        <v>0</v>
      </c>
      <c r="H10" s="45">
        <f>SUM(I10:P10)</f>
        <v>36731</v>
      </c>
      <c r="I10" s="13">
        <f>Бережани!I10+Бучач!I9+Кременець!I10+Тернопіль!I10+Чортків!I10+Медобори!I10</f>
        <v>6466</v>
      </c>
      <c r="J10" s="13">
        <f>Бережани!J10+Бучач!J9+Кременець!J10+Тернопіль!J10+Чортків!J10+Медобори!J10</f>
        <v>3117</v>
      </c>
      <c r="K10" s="13">
        <f>Бережани!K10+Бучач!K9+Кременець!K10+Тернопіль!K10+Чортків!K10+Медобори!K10</f>
        <v>12488</v>
      </c>
      <c r="L10" s="13">
        <f>Бережани!L10+Бучач!L9+Кременець!L10+Тернопіль!L10+Чортків!L10+Медобори!L10</f>
        <v>1449</v>
      </c>
      <c r="M10" s="13">
        <f>Бережани!M10+Бучач!M9+Кременець!M10+Тернопіль!M10+Чортків!M10+Медобори!M10</f>
        <v>7734</v>
      </c>
      <c r="N10" s="13">
        <f>Бережани!N10+Бучач!N9+Кременець!N10+Тернопіль!N10+Чортків!N10+Медобори!N10</f>
        <v>3026</v>
      </c>
      <c r="O10" s="13">
        <f>Бережани!O10+Бучач!O9+Кременець!O10+Тернопіль!O10+Чортків!O10+Медобори!O10</f>
        <v>133</v>
      </c>
      <c r="P10" s="13">
        <f>Бережани!P10+Бучач!P9+Кременець!P10+Тернопіль!P10+Чортків!P10+Медобори!P10</f>
        <v>2318</v>
      </c>
      <c r="Q10" s="45">
        <f>SUM(R10:W10)</f>
        <v>6558</v>
      </c>
      <c r="R10" s="13">
        <f>Бережани!R10+Бучач!R9+Кременець!R10+Тернопіль!R10+Чортків!R10+Медобори!R10</f>
        <v>992</v>
      </c>
      <c r="S10" s="13">
        <f>Бережани!S10+Бучач!S9+Кременець!S10+Тернопіль!S10+Чортків!S10+Медобори!S10</f>
        <v>290</v>
      </c>
      <c r="T10" s="13">
        <f>Бережани!T10+Бучач!T9+Кременець!T10+Тернопіль!T10+Чортків!T10+Медобори!T10</f>
        <v>2560</v>
      </c>
      <c r="U10" s="13">
        <f>Бережани!U10+Бучач!U9+Кременець!U10+Тернопіль!U10+Чортків!U10+Медобори!U10</f>
        <v>879</v>
      </c>
      <c r="V10" s="13">
        <f>Бережани!V10+Бучач!V9+Кременець!V10+Тернопіль!V10+Чортків!V10+Медобори!V10</f>
        <v>1527</v>
      </c>
      <c r="W10" s="13">
        <f>Бережани!W10+Бучач!W9+Кременець!W10+Тернопіль!W10+Чортків!W10+Медобори!W10</f>
        <v>310</v>
      </c>
      <c r="X10" s="50">
        <f t="shared" si="2"/>
        <v>51313</v>
      </c>
    </row>
    <row r="11" spans="1:24" ht="55.5" customHeight="1">
      <c r="A11" s="29" t="s">
        <v>43</v>
      </c>
      <c r="B11" s="45">
        <f>SUM(C11:G11)</f>
        <v>1440</v>
      </c>
      <c r="C11" s="13">
        <f>Бережани!C11+Бучач!C10+Кременець!C11+Тернопіль!C11+Чортків!C11+Медобори!C11</f>
        <v>1088</v>
      </c>
      <c r="D11" s="13">
        <f>Бережани!D11+Бучач!D10+Кременець!D11+Тернопіль!D11+Чортків!D11+Медобори!D11</f>
        <v>192</v>
      </c>
      <c r="E11" s="13">
        <f>Бережани!E11+Бучач!E10+Кременець!E11+Тернопіль!E11+Чортків!E11+Медобори!E11</f>
        <v>0</v>
      </c>
      <c r="F11" s="13">
        <f>Бережани!F11+Бучач!F10+Кременець!F11+Тернопіль!F11+Чортків!F11+Медобори!F11</f>
        <v>160</v>
      </c>
      <c r="G11" s="13">
        <f>Бережани!G11+Бучач!G10+Кременець!G11+Тернопіль!G11+Чортків!G11+Медобори!G11</f>
        <v>0</v>
      </c>
      <c r="H11" s="45">
        <f>SUM(I11:P11)</f>
        <v>24156</v>
      </c>
      <c r="I11" s="13">
        <f>Бережани!I11+Бучач!I10+Кременець!I11+Тернопіль!I11+Чортків!I11+Медобори!I11</f>
        <v>3622</v>
      </c>
      <c r="J11" s="13">
        <f>Бережани!J11+Бучач!J10+Кременець!J11+Тернопіль!J11+Чортків!J11+Медобори!J11</f>
        <v>1062</v>
      </c>
      <c r="K11" s="13">
        <f>Бережани!K11+Бучач!K10+Кременець!K11+Тернопіль!K11+Чортків!K11+Медобори!K11</f>
        <v>7355</v>
      </c>
      <c r="L11" s="13">
        <f>Бережани!L11+Бучач!L10+Кременець!L11+Тернопіль!L11+Чортків!L11+Медобори!L11</f>
        <v>1262</v>
      </c>
      <c r="M11" s="13">
        <f>Бережани!M11+Бучач!M10+Кременець!M11+Тернопіль!M11+Чортків!M11+Медобори!M11</f>
        <v>7764</v>
      </c>
      <c r="N11" s="13">
        <f>Бережани!N11+Бучач!N10+Кременець!N11+Тернопіль!N11+Чортків!N11+Медобори!N11</f>
        <v>996</v>
      </c>
      <c r="O11" s="13">
        <f>Бережани!O11+Бучач!O10+Кременець!O11+Тернопіль!O11+Чортків!O11+Медобори!O11</f>
        <v>194</v>
      </c>
      <c r="P11" s="13">
        <f>Бережани!P11+Бучач!P10+Кременець!P11+Тернопіль!P11+Чортків!P11+Медобори!P11</f>
        <v>1901</v>
      </c>
      <c r="Q11" s="45">
        <f>SUM(R11:W11)</f>
        <v>1568</v>
      </c>
      <c r="R11" s="13">
        <f>Бережани!R11+Бучач!R10+Кременець!R11+Тернопіль!R11+Чортків!R11+Медобори!R11</f>
        <v>236</v>
      </c>
      <c r="S11" s="13">
        <f>Бережани!S11+Бучач!S10+Кременець!S11+Тернопіль!S11+Чортків!S11+Медобори!S11</f>
        <v>58</v>
      </c>
      <c r="T11" s="13">
        <f>Бережани!T11+Бучач!T10+Кременець!T11+Тернопіль!T11+Чортків!T11+Медобори!T11</f>
        <v>652</v>
      </c>
      <c r="U11" s="13">
        <f>Бережани!U11+Бучач!U10+Кременець!U11+Тернопіль!U11+Чортків!U11+Медобори!U11</f>
        <v>93</v>
      </c>
      <c r="V11" s="13">
        <f>Бережани!V11+Бучач!V10+Кременець!V11+Тернопіль!V11+Чортків!V11+Медобори!V11</f>
        <v>472</v>
      </c>
      <c r="W11" s="13">
        <f>Бережани!W11+Бучач!W10+Кременець!W11+Тернопіль!W11+Чортків!W11+Медобори!W11</f>
        <v>57</v>
      </c>
      <c r="X11" s="50">
        <f t="shared" si="2"/>
        <v>27164</v>
      </c>
    </row>
    <row r="12" spans="1:24" ht="69.75" customHeight="1">
      <c r="A12" s="30" t="s">
        <v>30</v>
      </c>
      <c r="B12" s="45">
        <f aca="true" t="shared" si="5" ref="B12:B20">SUM(C12:G12)</f>
        <v>2859</v>
      </c>
      <c r="C12" s="13">
        <f>Бережани!C12+Бучач!C11+Кременець!C12+Тернопіль!C12+Чортків!C12+Медобори!C12</f>
        <v>1651</v>
      </c>
      <c r="D12" s="38">
        <f aca="true" t="shared" si="6" ref="D12:W12">SUM(D13:D15)</f>
        <v>333</v>
      </c>
      <c r="E12" s="38">
        <f t="shared" si="6"/>
        <v>0</v>
      </c>
      <c r="F12" s="38">
        <f t="shared" si="6"/>
        <v>875</v>
      </c>
      <c r="G12" s="46">
        <f t="shared" si="6"/>
        <v>0</v>
      </c>
      <c r="H12" s="45">
        <f aca="true" t="shared" si="7" ref="H12:H20">SUM(I12:P12)</f>
        <v>11420</v>
      </c>
      <c r="I12" s="38">
        <f t="shared" si="6"/>
        <v>2339</v>
      </c>
      <c r="J12" s="38">
        <f t="shared" si="6"/>
        <v>1767</v>
      </c>
      <c r="K12" s="38">
        <f t="shared" si="6"/>
        <v>4103</v>
      </c>
      <c r="L12" s="38">
        <f t="shared" si="6"/>
        <v>410</v>
      </c>
      <c r="M12" s="38">
        <f t="shared" si="6"/>
        <v>1191</v>
      </c>
      <c r="N12" s="38">
        <f t="shared" si="6"/>
        <v>852</v>
      </c>
      <c r="O12" s="38">
        <f t="shared" si="6"/>
        <v>23</v>
      </c>
      <c r="P12" s="46">
        <f t="shared" si="6"/>
        <v>735</v>
      </c>
      <c r="Q12" s="45">
        <f aca="true" t="shared" si="8" ref="Q12:Q19">SUM(R12:W12)</f>
        <v>352</v>
      </c>
      <c r="R12" s="38">
        <f t="shared" si="6"/>
        <v>129</v>
      </c>
      <c r="S12" s="38">
        <f t="shared" si="6"/>
        <v>39</v>
      </c>
      <c r="T12" s="38">
        <f t="shared" si="6"/>
        <v>50</v>
      </c>
      <c r="U12" s="38">
        <f t="shared" si="6"/>
        <v>5</v>
      </c>
      <c r="V12" s="38">
        <f t="shared" si="6"/>
        <v>113</v>
      </c>
      <c r="W12" s="46">
        <f t="shared" si="6"/>
        <v>16</v>
      </c>
      <c r="X12" s="58">
        <f t="shared" si="2"/>
        <v>14631</v>
      </c>
    </row>
    <row r="13" spans="1:24" ht="34.5" customHeight="1">
      <c r="A13" s="29" t="s">
        <v>27</v>
      </c>
      <c r="B13" s="45">
        <f t="shared" si="5"/>
        <v>1033</v>
      </c>
      <c r="C13" s="13">
        <f>Бережани!C13+Бучач!C12+Кременець!C13+Тернопіль!C13+Чортків!C13+Медобори!C13</f>
        <v>563</v>
      </c>
      <c r="D13" s="13">
        <f>Бережани!D13+Бучач!D12+Кременець!D13+Тернопіль!D13+Чортків!D13+Медобори!D13</f>
        <v>112</v>
      </c>
      <c r="E13" s="13">
        <f>Бережани!E13+Бучач!E12+Кременець!E13+Тернопіль!E13+Чортків!E13+Медобори!E13</f>
        <v>0</v>
      </c>
      <c r="F13" s="13">
        <f>Бережани!F13+Бучач!F12+Кременець!F13+Тернопіль!F13+Чортків!F13+Медобори!F13</f>
        <v>358</v>
      </c>
      <c r="G13" s="13">
        <f>Бережани!G13+Бучач!G12+Кременець!G13+Тернопіль!G13+Чортків!G13+Медобори!G13</f>
        <v>0</v>
      </c>
      <c r="H13" s="45">
        <f t="shared" si="7"/>
        <v>6347</v>
      </c>
      <c r="I13" s="13">
        <f>Бережани!I13+Бучач!I12+Кременець!I13+Тернопіль!I13+Чортків!I13+Медобори!I13</f>
        <v>1251</v>
      </c>
      <c r="J13" s="13">
        <f>Бережани!J13+Бучач!J12+Кременець!J13+Тернопіль!J13+Чортків!J13+Медобори!J13</f>
        <v>1252</v>
      </c>
      <c r="K13" s="13">
        <f>Бережани!K13+Бучач!K12+Кременець!K13+Тернопіль!K13+Чортків!K13+Медобори!K13</f>
        <v>2473</v>
      </c>
      <c r="L13" s="13">
        <f>Бережани!L13+Бучач!L12+Кременець!L13+Тернопіль!L13+Чортків!L13+Медобори!L13</f>
        <v>227</v>
      </c>
      <c r="M13" s="13">
        <f>Бережани!M13+Бучач!M12+Кременець!M13+Тернопіль!M13+Чортків!M13+Медобори!M13</f>
        <v>393</v>
      </c>
      <c r="N13" s="13">
        <f>Бережани!N13+Бучач!N12+Кременець!N13+Тернопіль!N13+Чортків!N13+Медобори!N13</f>
        <v>417</v>
      </c>
      <c r="O13" s="13">
        <f>Бережани!O13+Бучач!O12+Кременець!O13+Тернопіль!O13+Чортків!O13+Медобори!O13</f>
        <v>13</v>
      </c>
      <c r="P13" s="13">
        <f>Бережани!P13+Бучач!P12+Кременець!P13+Тернопіль!P13+Чортків!P13+Медобори!P13</f>
        <v>321</v>
      </c>
      <c r="Q13" s="45">
        <f t="shared" si="8"/>
        <v>103</v>
      </c>
      <c r="R13" s="13">
        <f>Бережани!R13+Бучач!R12+Кременець!R13+Тернопіль!R13+Чортків!R13+Медобори!R13</f>
        <v>27</v>
      </c>
      <c r="S13" s="13">
        <f>Бережани!S13+Бучач!S12+Кременець!S13+Тернопіль!S13+Чортків!S13+Медобори!S13</f>
        <v>10</v>
      </c>
      <c r="T13" s="13">
        <f>Бережани!T13+Бучач!T12+Кременець!T13+Тернопіль!T13+Чортків!T13+Медобори!T13</f>
        <v>24</v>
      </c>
      <c r="U13" s="13">
        <f>Бережани!U13+Бучач!U12+Кременець!U13+Тернопіль!U13+Чортків!U13+Медобори!U13</f>
        <v>0</v>
      </c>
      <c r="V13" s="13">
        <f>Бережани!V13+Бучач!V12+Кременець!V13+Тернопіль!V13+Чортків!V13+Медобори!V13</f>
        <v>32</v>
      </c>
      <c r="W13" s="13">
        <f>Бережани!W13+Бучач!W12+Кременець!W13+Тернопіль!W13+Чортків!W13+Медобори!W13</f>
        <v>10</v>
      </c>
      <c r="X13" s="50">
        <f t="shared" si="2"/>
        <v>7483</v>
      </c>
    </row>
    <row r="14" spans="1:24" ht="34.5" customHeight="1">
      <c r="A14" s="29" t="s">
        <v>28</v>
      </c>
      <c r="B14" s="45">
        <f t="shared" si="5"/>
        <v>1142</v>
      </c>
      <c r="C14" s="13">
        <f>Бережани!C14+Бучач!C13+Кременець!C14+Тернопіль!C14+Чортків!C14+Медобори!C14</f>
        <v>589</v>
      </c>
      <c r="D14" s="13">
        <f>Бережани!D14+Бучач!D13+Кременець!D14+Тернопіль!D14+Чортків!D14+Медобори!D14</f>
        <v>146</v>
      </c>
      <c r="E14" s="13">
        <f>Бережани!E14+Бучач!E13+Кременець!E14+Тернопіль!E14+Чортків!E14+Медобори!E14</f>
        <v>0</v>
      </c>
      <c r="F14" s="13">
        <f>Бережани!F14+Бучач!F13+Кременець!F14+Тернопіль!F14+Чортків!F14+Медобори!F14</f>
        <v>407</v>
      </c>
      <c r="G14" s="13">
        <f>Бережани!G14+Бучач!G13+Кременець!G14+Тернопіль!G14+Чортків!G14+Медобори!G14</f>
        <v>0</v>
      </c>
      <c r="H14" s="45">
        <f t="shared" si="7"/>
        <v>4217</v>
      </c>
      <c r="I14" s="13">
        <f>Бережани!I14+Бучач!I13+Кременець!I14+Тернопіль!I14+Чортків!I14+Медобори!I14</f>
        <v>853</v>
      </c>
      <c r="J14" s="13">
        <f>Бережани!J14+Бучач!J13+Кременець!J14+Тернопіль!J14+Чортків!J14+Медобори!J14</f>
        <v>495</v>
      </c>
      <c r="K14" s="13">
        <f>Бережани!K14+Бучач!K13+Кременець!K14+Тернопіль!K14+Чортків!K14+Медобори!K14</f>
        <v>1534</v>
      </c>
      <c r="L14" s="13">
        <f>Бережани!L14+Бучач!L13+Кременець!L14+Тернопіль!L14+Чортків!L14+Медобори!L14</f>
        <v>160</v>
      </c>
      <c r="M14" s="13">
        <f>Бережани!M14+Бучач!M13+Кременець!M14+Тернопіль!M14+Чортків!M14+Медобори!M14</f>
        <v>523</v>
      </c>
      <c r="N14" s="13">
        <f>Бережани!N14+Бучач!N13+Кременець!N14+Тернопіль!N14+Чортків!N14+Медобори!N14</f>
        <v>252</v>
      </c>
      <c r="O14" s="13">
        <f>Бережани!O14+Бучач!O13+Кременець!O14+Тернопіль!O14+Чортків!O14+Медобори!O14</f>
        <v>7</v>
      </c>
      <c r="P14" s="13">
        <f>Бережани!P14+Бучач!P13+Кременець!P14+Тернопіль!P14+Чортків!P14+Медобори!P14</f>
        <v>393</v>
      </c>
      <c r="Q14" s="45">
        <f t="shared" si="8"/>
        <v>208</v>
      </c>
      <c r="R14" s="13">
        <f>Бережани!R14+Бучач!R13+Кременець!R14+Тернопіль!R14+Чортків!R14+Медобори!R14</f>
        <v>91</v>
      </c>
      <c r="S14" s="13">
        <f>Бережани!S14+Бучач!S13+Кременець!S14+Тернопіль!S14+Чортків!S14+Медобори!S14</f>
        <v>22</v>
      </c>
      <c r="T14" s="13">
        <f>Бережани!T14+Бучач!T13+Кременець!T14+Тернопіль!T14+Чортків!T14+Медобори!T14</f>
        <v>22</v>
      </c>
      <c r="U14" s="13">
        <f>Бережани!U14+Бучач!U13+Кременець!U14+Тернопіль!U14+Чортків!U14+Медобори!U14</f>
        <v>3</v>
      </c>
      <c r="V14" s="13">
        <f>Бережани!V14+Бучач!V13+Кременець!V14+Тернопіль!V14+Чортків!V14+Медобори!V14</f>
        <v>69</v>
      </c>
      <c r="W14" s="13">
        <f>Бережани!W14+Бучач!W13+Кременець!W14+Тернопіль!W14+Чортків!W14+Медобори!W14</f>
        <v>1</v>
      </c>
      <c r="X14" s="50">
        <f t="shared" si="2"/>
        <v>5567</v>
      </c>
    </row>
    <row r="15" spans="1:24" ht="34.5" customHeight="1">
      <c r="A15" s="29" t="s">
        <v>29</v>
      </c>
      <c r="B15" s="45">
        <f t="shared" si="5"/>
        <v>684</v>
      </c>
      <c r="C15" s="13">
        <f>Бережани!C15+Бучач!C14+Кременець!C15+Тернопіль!C15+Чортків!C15+Медобори!C15</f>
        <v>499</v>
      </c>
      <c r="D15" s="13">
        <f>Бережани!D15+Бучач!D14+Кременець!D15+Тернопіль!D15+Чортків!D15+Медобори!D15</f>
        <v>75</v>
      </c>
      <c r="E15" s="13">
        <f>Бережани!E15+Бучач!E14+Кременець!E15+Тернопіль!E15+Чортків!E15+Медобори!E15</f>
        <v>0</v>
      </c>
      <c r="F15" s="13">
        <f>Бережани!F15+Бучач!F14+Кременець!F15+Тернопіль!F15+Чортків!F15+Медобори!F15</f>
        <v>110</v>
      </c>
      <c r="G15" s="13">
        <f>Бережани!G15+Бучач!G14+Кременець!G15+Тернопіль!G15+Чортків!G15+Медобори!G15</f>
        <v>0</v>
      </c>
      <c r="H15" s="45">
        <f t="shared" si="7"/>
        <v>856</v>
      </c>
      <c r="I15" s="13">
        <f>Бережани!I15+Бучач!I14+Кременець!I15+Тернопіль!I15+Чортків!I15+Медобори!I15</f>
        <v>235</v>
      </c>
      <c r="J15" s="13">
        <f>Бережани!J15+Бучач!J14+Кременець!J15+Тернопіль!J15+Чортків!J15+Медобори!J15</f>
        <v>20</v>
      </c>
      <c r="K15" s="13">
        <f>Бережани!K15+Бучач!K14+Кременець!K15+Тернопіль!K15+Чортків!K15+Медобори!K15</f>
        <v>96</v>
      </c>
      <c r="L15" s="13">
        <f>Бережани!L15+Бучач!L14+Кременець!L15+Тернопіль!L15+Чортків!L15+Медобори!L15</f>
        <v>23</v>
      </c>
      <c r="M15" s="13">
        <f>Бережани!M15+Бучач!M14+Кременець!M15+Тернопіль!M15+Чортків!M15+Медобори!M15</f>
        <v>275</v>
      </c>
      <c r="N15" s="13">
        <f>Бережани!N15+Бучач!N14+Кременець!N15+Тернопіль!N15+Чортків!N15+Медобори!N15</f>
        <v>183</v>
      </c>
      <c r="O15" s="13">
        <f>Бережани!O15+Бучач!O14+Кременець!O15+Тернопіль!O15+Чортків!O15+Медобори!O15</f>
        <v>3</v>
      </c>
      <c r="P15" s="13">
        <f>Бережани!P15+Бучач!P14+Кременець!P15+Тернопіль!P15+Чортків!P15+Медобори!P15</f>
        <v>21</v>
      </c>
      <c r="Q15" s="45">
        <f t="shared" si="8"/>
        <v>41</v>
      </c>
      <c r="R15" s="13">
        <f>Бережани!R15+Бучач!R14+Кременець!R15+Тернопіль!R15+Чортків!R15+Медобори!R15</f>
        <v>11</v>
      </c>
      <c r="S15" s="13">
        <f>Бережани!S15+Бучач!S14+Кременець!S15+Тернопіль!S15+Чортків!S15+Медобори!S15</f>
        <v>7</v>
      </c>
      <c r="T15" s="13">
        <f>Бережани!T15+Бучач!T14+Кременець!T15+Тернопіль!T15+Чортків!T15+Медобори!T15</f>
        <v>4</v>
      </c>
      <c r="U15" s="13">
        <f>Бережани!U15+Бучач!U14+Кременець!U15+Тернопіль!U15+Чортків!U15+Медобори!U15</f>
        <v>2</v>
      </c>
      <c r="V15" s="13">
        <f>Бережани!V15+Бучач!V14+Кременець!V15+Тернопіль!V15+Чортків!V15+Медобори!V15</f>
        <v>12</v>
      </c>
      <c r="W15" s="13">
        <f>Бережани!W15+Бучач!W14+Кременець!W15+Тернопіль!W15+Чортків!W15+Медобори!W15</f>
        <v>5</v>
      </c>
      <c r="X15" s="50">
        <f t="shared" si="2"/>
        <v>1581</v>
      </c>
    </row>
    <row r="16" spans="1:24" ht="45">
      <c r="A16" s="30" t="s">
        <v>31</v>
      </c>
      <c r="B16" s="43"/>
      <c r="C16" s="13"/>
      <c r="D16" s="13"/>
      <c r="E16" s="13"/>
      <c r="F16" s="13"/>
      <c r="G16" s="44"/>
      <c r="H16" s="43"/>
      <c r="I16" s="13"/>
      <c r="J16" s="13"/>
      <c r="K16" s="13"/>
      <c r="L16" s="13"/>
      <c r="M16" s="13"/>
      <c r="N16" s="13"/>
      <c r="O16" s="13"/>
      <c r="P16" s="44"/>
      <c r="Q16" s="43"/>
      <c r="R16" s="13"/>
      <c r="S16" s="13"/>
      <c r="T16" s="13"/>
      <c r="U16" s="13"/>
      <c r="V16" s="13"/>
      <c r="W16" s="44"/>
      <c r="X16" s="49"/>
    </row>
    <row r="17" spans="1:24" ht="33.75" customHeight="1">
      <c r="A17" s="27" t="s">
        <v>32</v>
      </c>
      <c r="B17" s="43">
        <f t="shared" si="5"/>
        <v>104</v>
      </c>
      <c r="C17" s="13">
        <f>Бережани!C17+Бучач!C16+Кременець!C17+Тернопіль!C17+Чортків!C17+Медобори!C17</f>
        <v>17</v>
      </c>
      <c r="D17" s="13">
        <f>Бережани!D17+Бучач!D16+Кременець!D17+Тернопіль!D17+Чортків!D17+Медобори!D17</f>
        <v>17</v>
      </c>
      <c r="E17" s="13">
        <f>Бережани!E17+Бучач!E16+Кременець!E17+Тернопіль!E17+Чортків!E17+Медобори!E17</f>
        <v>0</v>
      </c>
      <c r="F17" s="13">
        <f>Бережани!F17+Бучач!F16+Кременець!F17+Тернопіль!F17+Чортків!F17+Медобори!F17</f>
        <v>70</v>
      </c>
      <c r="G17" s="13">
        <f>Бережани!G17+Бучач!G16+Кременець!G17+Тернопіль!G17+Чортків!G17+Медобори!G17</f>
        <v>0</v>
      </c>
      <c r="H17" s="43">
        <f t="shared" si="7"/>
        <v>128</v>
      </c>
      <c r="I17" s="13">
        <f>Бережани!I17+Бучач!I16+Кременець!I17+Тернопіль!I17+Чортків!I17+Медобори!I17</f>
        <v>0</v>
      </c>
      <c r="J17" s="13">
        <f>Бережани!J17+Бучач!J16+Кременець!J17+Тернопіль!J17+Чортків!J17+Медобори!J17</f>
        <v>0</v>
      </c>
      <c r="K17" s="13">
        <f>Бережани!K17+Бучач!K16+Кременець!K17+Тернопіль!K17+Чортків!K17+Медобори!K17</f>
        <v>0</v>
      </c>
      <c r="L17" s="13">
        <f>Бережани!L17+Бучач!L16+Кременець!L17+Тернопіль!L17+Чортків!L17+Медобори!L17</f>
        <v>0</v>
      </c>
      <c r="M17" s="13">
        <f>Бережани!M17+Бучач!M16+Кременець!M17+Тернопіль!M17+Чортків!M17+Медобори!M17</f>
        <v>22</v>
      </c>
      <c r="N17" s="13">
        <f>Бережани!N17+Бучач!N16+Кременець!N17+Тернопіль!N17+Чортків!N17+Медобори!N17</f>
        <v>106</v>
      </c>
      <c r="O17" s="13">
        <f>Бережани!O17+Бучач!O16+Кременець!O17+Тернопіль!O17+Чортків!O17+Медобори!O17</f>
        <v>0</v>
      </c>
      <c r="P17" s="13">
        <f>Бережани!P17+Бучач!P16+Кременець!P17+Тернопіль!P17+Чортків!P17+Медобори!P17</f>
        <v>0</v>
      </c>
      <c r="Q17" s="43">
        <f t="shared" si="8"/>
        <v>5</v>
      </c>
      <c r="R17" s="13">
        <f>Бережани!R17+Бучач!R16+Кременець!R17+Тернопіль!R17+Чортків!R17+Медобори!R17</f>
        <v>3</v>
      </c>
      <c r="S17" s="13">
        <f>Бережани!S17+Бучач!S16+Кременець!S17+Тернопіль!S17+Чортків!S17+Медобори!S17</f>
        <v>2</v>
      </c>
      <c r="T17" s="13">
        <f>Бережани!T17+Бучач!T16+Кременець!T17+Тернопіль!T17+Чортків!T17+Медобори!T17</f>
        <v>0</v>
      </c>
      <c r="U17" s="13">
        <f>Бережани!U17+Бучач!U16+Кременець!U17+Тернопіль!U17+Чортків!U17+Медобори!U17</f>
        <v>0</v>
      </c>
      <c r="V17" s="13">
        <f>Бережани!V17+Бучач!V16+Кременець!V17+Тернопіль!V17+Чортків!V17+Медобори!V17</f>
        <v>0</v>
      </c>
      <c r="W17" s="13">
        <f>Бережани!W17+Бучач!W16+Кременець!W17+Тернопіль!W17+Чортків!W17+Медобори!W17</f>
        <v>0</v>
      </c>
      <c r="X17" s="49">
        <f t="shared" si="2"/>
        <v>237</v>
      </c>
    </row>
    <row r="18" spans="1:24" ht="33.75" customHeight="1">
      <c r="A18" s="27" t="s">
        <v>33</v>
      </c>
      <c r="B18" s="43">
        <f t="shared" si="5"/>
        <v>327</v>
      </c>
      <c r="C18" s="13">
        <f>Бережани!C18+Бучач!C17+Кременець!C18+Тернопіль!C18+Чортків!C18+Медобори!C18</f>
        <v>113</v>
      </c>
      <c r="D18" s="13">
        <f>Бережани!D18+Бучач!D17+Кременець!D18+Тернопіль!D18+Чортків!D18+Медобори!D18</f>
        <v>49</v>
      </c>
      <c r="E18" s="13">
        <f>Бережани!E18+Бучач!E17+Кременець!E18+Тернопіль!E18+Чортків!E18+Медобори!E18</f>
        <v>0</v>
      </c>
      <c r="F18" s="13">
        <f>Бережани!F18+Бучач!F17+Кременець!F18+Тернопіль!F18+Чортків!F18+Медобори!F18</f>
        <v>165</v>
      </c>
      <c r="G18" s="13">
        <f>Бережани!G18+Бучач!G17+Кременець!G18+Тернопіль!G18+Чортків!G18+Медобори!G18</f>
        <v>0</v>
      </c>
      <c r="H18" s="43">
        <f t="shared" si="7"/>
        <v>680</v>
      </c>
      <c r="I18" s="13">
        <f>Бережани!I18+Бучач!I17+Кременець!I18+Тернопіль!I18+Чортків!I18+Медобори!I18</f>
        <v>71</v>
      </c>
      <c r="J18" s="13">
        <f>Бережани!J18+Бучач!J17+Кременець!J18+Тернопіль!J18+Чортків!J18+Медобори!J18</f>
        <v>70</v>
      </c>
      <c r="K18" s="13">
        <f>Бережани!K18+Бучач!K17+Кременець!K18+Тернопіль!K18+Чортків!K18+Медобори!K18</f>
        <v>157</v>
      </c>
      <c r="L18" s="13">
        <f>Бережани!L18+Бучач!L17+Кременець!L18+Тернопіль!L18+Чортків!L18+Медобори!L18</f>
        <v>12</v>
      </c>
      <c r="M18" s="13">
        <f>Бережани!M18+Бучач!M17+Кременець!M18+Тернопіль!M18+Чортків!M18+Медобори!M18</f>
        <v>170</v>
      </c>
      <c r="N18" s="13">
        <f>Бережани!N18+Бучач!N17+Кременець!N18+Тернопіль!N18+Чортків!N18+Медобори!N18</f>
        <v>167</v>
      </c>
      <c r="O18" s="13">
        <f>Бережани!O18+Бучач!O17+Кременець!O18+Тернопіль!O18+Чортків!O18+Медобори!O18</f>
        <v>0</v>
      </c>
      <c r="P18" s="13">
        <f>Бережани!P18+Бучач!P17+Кременець!P18+Тернопіль!P18+Чортків!P18+Медобори!P18</f>
        <v>33</v>
      </c>
      <c r="Q18" s="43">
        <f t="shared" si="8"/>
        <v>45</v>
      </c>
      <c r="R18" s="13">
        <f>Бережани!R18+Бучач!R17+Кременець!R18+Тернопіль!R18+Чортків!R18+Медобори!R18</f>
        <v>19</v>
      </c>
      <c r="S18" s="13">
        <f>Бережани!S18+Бучач!S17+Кременець!S18+Тернопіль!S18+Чортків!S18+Медобори!S18</f>
        <v>10</v>
      </c>
      <c r="T18" s="13">
        <f>Бережани!T18+Бучач!T17+Кременець!T18+Тернопіль!T18+Чортків!T18+Медобори!T18</f>
        <v>0</v>
      </c>
      <c r="U18" s="13">
        <f>Бережани!U18+Бучач!U17+Кременець!U18+Тернопіль!U18+Чортків!U18+Медобори!U18</f>
        <v>0</v>
      </c>
      <c r="V18" s="13">
        <f>Бережани!V18+Бучач!V17+Кременець!V18+Тернопіль!V18+Чортків!V18+Медобори!V18</f>
        <v>16</v>
      </c>
      <c r="W18" s="13">
        <f>Бережани!W18+Бучач!W17+Кременець!W18+Тернопіль!W18+Чортків!W18+Медобори!W18</f>
        <v>0</v>
      </c>
      <c r="X18" s="49">
        <f t="shared" si="2"/>
        <v>1052</v>
      </c>
    </row>
    <row r="19" spans="1:24" ht="33.75" customHeight="1">
      <c r="A19" s="27" t="s">
        <v>34</v>
      </c>
      <c r="B19" s="43">
        <f t="shared" si="5"/>
        <v>1396</v>
      </c>
      <c r="C19" s="13">
        <f>Бережани!C19+Бучач!C18+Кременець!C19+Тернопіль!C19+Чортків!C19+Медобори!C19</f>
        <v>854</v>
      </c>
      <c r="D19" s="13">
        <f>Бережани!D19+Бучач!D18+Кременець!D19+Тернопіль!D19+Чортків!D19+Медобори!D19</f>
        <v>153</v>
      </c>
      <c r="E19" s="13">
        <f>Бережани!E19+Бучач!E18+Кременець!E19+Тернопіль!E19+Чортків!E19+Медобори!E19</f>
        <v>0</v>
      </c>
      <c r="F19" s="13">
        <f>Бережани!F19+Бучач!F18+Кременець!F19+Тернопіль!F19+Чортків!F19+Медобори!F19</f>
        <v>389</v>
      </c>
      <c r="G19" s="13">
        <f>Бережани!G19+Бучач!G18+Кременець!G19+Тернопіль!G19+Чортків!G19+Медобори!G19</f>
        <v>0</v>
      </c>
      <c r="H19" s="43">
        <f t="shared" si="7"/>
        <v>5237</v>
      </c>
      <c r="I19" s="13">
        <f>Бережани!I19+Бучач!I18+Кременець!I19+Тернопіль!I19+Чортків!I19+Медобори!I19</f>
        <v>866</v>
      </c>
      <c r="J19" s="13">
        <f>Бережани!J19+Бучач!J18+Кременець!J19+Тернопіль!J19+Чортків!J19+Медобори!J19</f>
        <v>631</v>
      </c>
      <c r="K19" s="13">
        <f>Бережани!K19+Бучач!K18+Кременець!K19+Тернопіль!K19+Чортків!K19+Медобори!K19</f>
        <v>1608</v>
      </c>
      <c r="L19" s="13">
        <f>Бережани!L19+Бучач!L18+Кременець!L19+Тернопіль!L19+Чортків!L19+Медобори!L19</f>
        <v>156</v>
      </c>
      <c r="M19" s="13">
        <f>Бережани!M19+Бучач!M18+Кременець!M19+Тернопіль!M19+Чортків!M19+Медобори!M19</f>
        <v>999</v>
      </c>
      <c r="N19" s="13">
        <f>Бережани!N19+Бучач!N18+Кременець!N19+Тернопіль!N19+Чортків!N19+Медобори!N19</f>
        <v>579</v>
      </c>
      <c r="O19" s="13">
        <f>Бережани!O19+Бучач!O18+Кременець!O19+Тернопіль!O19+Чортків!O19+Медобори!O19</f>
        <v>23</v>
      </c>
      <c r="P19" s="13">
        <f>Бережани!P19+Бучач!P18+Кременець!P19+Тернопіль!P19+Чортків!P19+Медобори!P19</f>
        <v>375</v>
      </c>
      <c r="Q19" s="43">
        <f t="shared" si="8"/>
        <v>439</v>
      </c>
      <c r="R19" s="13">
        <f>Бережани!R19+Бучач!R18+Кременець!R19+Тернопіль!R19+Чортків!R19+Медобори!R19</f>
        <v>125</v>
      </c>
      <c r="S19" s="13">
        <f>Бережани!S19+Бучач!S18+Кременець!S19+Тернопіль!S19+Чортків!S19+Медобори!S19</f>
        <v>54</v>
      </c>
      <c r="T19" s="13">
        <f>Бережани!T19+Бучач!T18+Кременець!T19+Тернопіль!T19+Чортків!T19+Медобори!T19</f>
        <v>61</v>
      </c>
      <c r="U19" s="13">
        <f>Бережани!U19+Бучач!U18+Кременець!U19+Тернопіль!U19+Чортків!U19+Медобори!U19</f>
        <v>11</v>
      </c>
      <c r="V19" s="13">
        <f>Бережани!V19+Бучач!V18+Кременець!V19+Тернопіль!V19+Чортків!V19+Медобори!V19</f>
        <v>175</v>
      </c>
      <c r="W19" s="13">
        <f>Бережани!W19+Бучач!W18+Кременець!W19+Тернопіль!W19+Чортків!W19+Медобори!W19</f>
        <v>13</v>
      </c>
      <c r="X19" s="49">
        <f t="shared" si="2"/>
        <v>7072</v>
      </c>
    </row>
    <row r="20" spans="1:24" ht="33.75" customHeight="1" thickBot="1">
      <c r="A20" s="31" t="s">
        <v>35</v>
      </c>
      <c r="B20" s="47">
        <f t="shared" si="5"/>
        <v>1041</v>
      </c>
      <c r="C20" s="13">
        <f>Бережани!C20+Бучач!C19+Кременець!C20+Тернопіль!C20+Чортків!C20+Медобори!C20</f>
        <v>667</v>
      </c>
      <c r="D20" s="13">
        <f>Бережани!D20+Бучач!D19+Кременець!D20+Тернопіль!D20+Чортків!D20+Медобори!D20</f>
        <v>123</v>
      </c>
      <c r="E20" s="13">
        <f>Бережани!E20+Бучач!E19+Кременець!E20+Тернопіль!E20+Чортків!E20+Медобори!E20</f>
        <v>0</v>
      </c>
      <c r="F20" s="13">
        <f>Бережани!F20+Бучач!F19+Кременець!F20+Тернопіль!F20+Чортків!F20+Медобори!F20</f>
        <v>251</v>
      </c>
      <c r="G20" s="13">
        <f>Бережани!G20+Бучач!G19+Кременець!G20+Тернопіль!G20+Чортків!G20+Медобори!G20</f>
        <v>0</v>
      </c>
      <c r="H20" s="47">
        <f t="shared" si="7"/>
        <v>5411</v>
      </c>
      <c r="I20" s="13">
        <f>Бережани!I20+Бучач!I19+Кременець!I20+Тернопіль!I20+Чортків!I20+Медобори!I20</f>
        <v>1402</v>
      </c>
      <c r="J20" s="13">
        <f>Бережани!J20+Бучач!J19+Кременець!J20+Тернопіль!J20+Чортків!J20+Медобори!J20</f>
        <v>1102</v>
      </c>
      <c r="K20" s="13">
        <f>Бережани!K20+Бучач!K19+Кременець!K20+Тернопіль!K20+Чортків!K20+Медобори!K20</f>
        <v>2338</v>
      </c>
      <c r="L20" s="13">
        <f>Бережани!L20+Бучач!L19+Кременець!L20+Тернопіль!L20+Чортків!L20+Медобори!L20</f>
        <v>242</v>
      </c>
      <c r="M20" s="55"/>
      <c r="N20" s="55"/>
      <c r="O20" s="55"/>
      <c r="P20" s="13">
        <f>Бережани!P20+Бучач!P19+Кременець!P20+Тернопіль!P20+Чортків!P20+Медобори!P20</f>
        <v>327</v>
      </c>
      <c r="Q20" s="48"/>
      <c r="R20" s="55"/>
      <c r="S20" s="55"/>
      <c r="T20" s="55"/>
      <c r="U20" s="55"/>
      <c r="V20" s="55"/>
      <c r="W20" s="56"/>
      <c r="X20" s="51">
        <f t="shared" si="2"/>
        <v>6452</v>
      </c>
    </row>
    <row r="21" spans="1:24" ht="25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25.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</sheetData>
  <sheetProtection/>
  <mergeCells count="13">
    <mergeCell ref="I4:P4"/>
    <mergeCell ref="R4:W4"/>
    <mergeCell ref="A2:X2"/>
    <mergeCell ref="A1:X1"/>
    <mergeCell ref="A3:A5"/>
    <mergeCell ref="B3:G3"/>
    <mergeCell ref="H3:P3"/>
    <mergeCell ref="Q3:W3"/>
    <mergeCell ref="X3:X5"/>
    <mergeCell ref="B4:B5"/>
    <mergeCell ref="H4:H5"/>
    <mergeCell ref="Q4:Q5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2021-11-17T07:27:54Z</cp:lastPrinted>
  <dcterms:created xsi:type="dcterms:W3CDTF">2017-12-14T07:17:29Z</dcterms:created>
  <dcterms:modified xsi:type="dcterms:W3CDTF">2021-11-17T07:29:45Z</dcterms:modified>
  <cp:category/>
  <cp:version/>
  <cp:contentType/>
  <cp:contentStatus/>
</cp:coreProperties>
</file>