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<sst xmlns="http://schemas.openxmlformats.org/spreadsheetml/2006/main" count="115" uniqueCount="76">
  <si>
    <t>№ з/п</t>
  </si>
  <si>
    <t>Показники</t>
  </si>
  <si>
    <t>Одиниці  виміру</t>
  </si>
  <si>
    <t>Відхилення</t>
  </si>
  <si>
    <t>площа (га)</t>
  </si>
  <si>
    <t xml:space="preserve"> +,- .2017 до 2016</t>
  </si>
  <si>
    <t xml:space="preserve"> % росту 2017 до 2016</t>
  </si>
  <si>
    <t>1.</t>
  </si>
  <si>
    <t>Обсяг реалізованої продукції, робіт,послуг</t>
  </si>
  <si>
    <t>тис.грн.</t>
  </si>
  <si>
    <t>2.</t>
  </si>
  <si>
    <t>Заготівля деревини всього:</t>
  </si>
  <si>
    <t>м³</t>
  </si>
  <si>
    <t>в т.ч. від рубок головного користування</t>
  </si>
  <si>
    <t>3.</t>
  </si>
  <si>
    <t xml:space="preserve">Вартість знеособ. заготовленого кубометра деревини </t>
  </si>
  <si>
    <t>грн.</t>
  </si>
  <si>
    <t>4.</t>
  </si>
  <si>
    <t>Чистий прибуток</t>
  </si>
  <si>
    <t>5.</t>
  </si>
  <si>
    <t>Будівництво доріг</t>
  </si>
  <si>
    <t>км</t>
  </si>
  <si>
    <t>6.</t>
  </si>
  <si>
    <t>Створено лісових культур*</t>
  </si>
  <si>
    <t>га.</t>
  </si>
  <si>
    <t xml:space="preserve">в т.ч. створено нових лісів* </t>
  </si>
  <si>
    <t xml:space="preserve">Проведено рубок догляду за лісом </t>
  </si>
  <si>
    <t>в т.ч. в молодняках</t>
  </si>
  <si>
    <t>Проведено рубок формування і оздоровлення лісів</t>
  </si>
  <si>
    <t>га</t>
  </si>
  <si>
    <t>заготовлено деревини від даних рубок</t>
  </si>
  <si>
    <t>м3</t>
  </si>
  <si>
    <t>Витрати на ведення лісового г-ва  всього ф№10ЛГ</t>
  </si>
  <si>
    <t>Витрати на 1 га земельної площі держлівфонду Всього</t>
  </si>
  <si>
    <t>в т.ч розділ 1 та 2 по Фомі №10ЛГ</t>
  </si>
  <si>
    <t>Внесено до зведеного бюджету податків і зборів</t>
  </si>
  <si>
    <t>з них:</t>
  </si>
  <si>
    <t>у тому числі:</t>
  </si>
  <si>
    <t xml:space="preserve">           - збір за спеціальне використання лісових ресурсів</t>
  </si>
  <si>
    <t xml:space="preserve">           - податок на прибуток</t>
  </si>
  <si>
    <t xml:space="preserve">           - податок на додану вартість</t>
  </si>
  <si>
    <t xml:space="preserve">           - інші податки та платежі</t>
  </si>
  <si>
    <t>ПДФО</t>
  </si>
  <si>
    <t>Сплачено до Єдиного соціального внеску</t>
  </si>
  <si>
    <t>Разом сплачено до зведеного бюджету та Єдиного соціального внеску</t>
  </si>
  <si>
    <t>Кредиторська заборгованість</t>
  </si>
  <si>
    <t>за товари роботи, послуги</t>
  </si>
  <si>
    <t>по оплаті праці</t>
  </si>
  <si>
    <t>до бюджету</t>
  </si>
  <si>
    <t>до соцфондів</t>
  </si>
  <si>
    <t>в т.ч товари ,роботи,послуги</t>
  </si>
  <si>
    <t>інше</t>
  </si>
  <si>
    <t xml:space="preserve">Середньомісячна заробітна плата  штатних працівників </t>
  </si>
  <si>
    <t>в т.ч. по конторі лісгоспу</t>
  </si>
  <si>
    <t>в т.ч. лісове господарство</t>
  </si>
  <si>
    <t>в.т.ч. по переробці</t>
  </si>
  <si>
    <t>чол.</t>
  </si>
  <si>
    <t>в т.ч. чисельність  штатних працівників</t>
  </si>
  <si>
    <t>в т.ч. сумісники по ЦПУ</t>
  </si>
  <si>
    <t>Продуктивність праці штатних працівників</t>
  </si>
  <si>
    <t>грн./1 прац.</t>
  </si>
  <si>
    <t>Наявність заборгованості із виплати заробітної плати</t>
  </si>
  <si>
    <t>Капітальні інвестиції</t>
  </si>
  <si>
    <t>в т.ч. на придбання основних засобів</t>
  </si>
  <si>
    <t>Директор</t>
  </si>
  <si>
    <t>О.Б.Ходинь</t>
  </si>
  <si>
    <t>Гол.економіст</t>
  </si>
  <si>
    <t>О.М.Батіг</t>
  </si>
  <si>
    <t>в т.ч. на лісове г-во І розділ</t>
  </si>
  <si>
    <t>на створення полезахионих лісових смуг ІІ розділ</t>
  </si>
  <si>
    <t>рубки головного коритування  ІV розділ</t>
  </si>
  <si>
    <r>
      <t xml:space="preserve">                                  </t>
    </r>
    <r>
      <rPr>
        <b/>
        <sz val="10"/>
        <rFont val="Arial"/>
        <family val="2"/>
      </rPr>
      <t>до Державного бюджету</t>
    </r>
  </si>
  <si>
    <r>
      <t xml:space="preserve">                 </t>
    </r>
    <r>
      <rPr>
        <b/>
        <sz val="10"/>
        <rFont val="Arial"/>
        <family val="2"/>
      </rPr>
      <t xml:space="preserve">                до місцевих бюджетів</t>
    </r>
  </si>
  <si>
    <t>Дебіторська заборгованість</t>
  </si>
  <si>
    <t>Чисельність працівників всього</t>
  </si>
  <si>
    <t>Основні показники діяльності по ДП "Тернопільський лісгосп"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</si>
</sst>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top"/>
    </xf>
    <xf numFmtId="0" fontId="1" fillId="34" borderId="16" xfId="0" applyFont="1" applyFill="1" applyBorder="1" applyAlignment="1">
      <alignment vertical="top"/>
    </xf>
    <xf numFmtId="0" fontId="1" fillId="34" borderId="17" xfId="0" applyFont="1" applyFill="1" applyBorder="1" applyAlignment="1">
      <alignment horizontal="center" vertical="top"/>
    </xf>
    <xf numFmtId="180" fontId="1" fillId="34" borderId="18" xfId="0" applyNumberFormat="1" applyFont="1" applyFill="1" applyBorder="1" applyAlignment="1">
      <alignment horizontal="center" vertical="top"/>
    </xf>
    <xf numFmtId="180" fontId="20" fillId="34" borderId="18" xfId="0" applyNumberFormat="1" applyFont="1" applyFill="1" applyBorder="1" applyAlignment="1">
      <alignment vertical="top"/>
    </xf>
    <xf numFmtId="180" fontId="20" fillId="34" borderId="19" xfId="0" applyNumberFormat="1" applyFont="1" applyFill="1" applyBorder="1" applyAlignment="1">
      <alignment vertical="top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top"/>
    </xf>
    <xf numFmtId="0" fontId="1" fillId="34" borderId="26" xfId="0" applyFont="1" applyFill="1" applyBorder="1" applyAlignment="1">
      <alignment vertical="top"/>
    </xf>
    <xf numFmtId="0" fontId="0" fillId="34" borderId="27" xfId="0" applyFont="1" applyFill="1" applyBorder="1" applyAlignment="1">
      <alignment horizontal="center" vertical="top"/>
    </xf>
    <xf numFmtId="180" fontId="0" fillId="34" borderId="28" xfId="0" applyNumberFormat="1" applyFont="1" applyFill="1" applyBorder="1" applyAlignment="1">
      <alignment horizontal="center" vertical="top"/>
    </xf>
    <xf numFmtId="180" fontId="20" fillId="34" borderId="28" xfId="0" applyNumberFormat="1" applyFont="1" applyFill="1" applyBorder="1" applyAlignment="1">
      <alignment vertical="top"/>
    </xf>
    <xf numFmtId="180" fontId="20" fillId="34" borderId="29" xfId="0" applyNumberFormat="1" applyFont="1" applyFill="1" applyBorder="1" applyAlignment="1">
      <alignment vertical="top"/>
    </xf>
    <xf numFmtId="0" fontId="0" fillId="34" borderId="30" xfId="0" applyFont="1" applyFill="1" applyBorder="1" applyAlignment="1">
      <alignment horizontal="center" vertical="top"/>
    </xf>
    <xf numFmtId="0" fontId="0" fillId="34" borderId="31" xfId="0" applyFont="1" applyFill="1" applyBorder="1" applyAlignment="1">
      <alignment vertical="top"/>
    </xf>
    <xf numFmtId="0" fontId="0" fillId="34" borderId="32" xfId="0" applyFont="1" applyFill="1" applyBorder="1" applyAlignment="1">
      <alignment horizontal="center" vertical="top"/>
    </xf>
    <xf numFmtId="180" fontId="0" fillId="34" borderId="33" xfId="0" applyNumberFormat="1" applyFont="1" applyFill="1" applyBorder="1" applyAlignment="1">
      <alignment horizontal="center" vertical="top"/>
    </xf>
    <xf numFmtId="180" fontId="20" fillId="34" borderId="33" xfId="0" applyNumberFormat="1" applyFont="1" applyFill="1" applyBorder="1" applyAlignment="1">
      <alignment vertical="top"/>
    </xf>
    <xf numFmtId="180" fontId="20" fillId="34" borderId="34" xfId="0" applyNumberFormat="1" applyFont="1" applyFill="1" applyBorder="1" applyAlignment="1">
      <alignment vertical="top"/>
    </xf>
    <xf numFmtId="0" fontId="0" fillId="34" borderId="35" xfId="0" applyFont="1" applyFill="1" applyBorder="1" applyAlignment="1">
      <alignment horizontal="center" vertical="top"/>
    </xf>
    <xf numFmtId="0" fontId="0" fillId="34" borderId="36" xfId="0" applyFont="1" applyFill="1" applyBorder="1" applyAlignment="1">
      <alignment vertical="top"/>
    </xf>
    <xf numFmtId="0" fontId="1" fillId="34" borderId="31" xfId="0" applyFont="1" applyFill="1" applyBorder="1" applyAlignment="1">
      <alignment vertical="top"/>
    </xf>
    <xf numFmtId="2" fontId="0" fillId="34" borderId="33" xfId="0" applyNumberFormat="1" applyFont="1" applyFill="1" applyBorder="1" applyAlignment="1">
      <alignment horizontal="center" vertical="top"/>
    </xf>
    <xf numFmtId="0" fontId="0" fillId="34" borderId="24" xfId="0" applyFont="1" applyFill="1" applyBorder="1" applyAlignment="1">
      <alignment horizontal="center" vertical="top"/>
    </xf>
    <xf numFmtId="2" fontId="0" fillId="34" borderId="10" xfId="0" applyNumberFormat="1" applyFont="1" applyFill="1" applyBorder="1" applyAlignment="1">
      <alignment horizontal="center" vertical="top"/>
    </xf>
    <xf numFmtId="180" fontId="20" fillId="34" borderId="10" xfId="0" applyNumberFormat="1" applyFont="1" applyFill="1" applyBorder="1" applyAlignment="1">
      <alignment vertical="top"/>
    </xf>
    <xf numFmtId="180" fontId="20" fillId="34" borderId="11" xfId="0" applyNumberFormat="1" applyFont="1" applyFill="1" applyBorder="1" applyAlignment="1">
      <alignment vertical="top"/>
    </xf>
    <xf numFmtId="0" fontId="0" fillId="34" borderId="37" xfId="0" applyFont="1" applyFill="1" applyBorder="1" applyAlignment="1">
      <alignment horizontal="center" vertical="top"/>
    </xf>
    <xf numFmtId="0" fontId="1" fillId="34" borderId="15" xfId="0" applyFont="1" applyFill="1" applyBorder="1" applyAlignment="1">
      <alignment vertical="top"/>
    </xf>
    <xf numFmtId="0" fontId="0" fillId="34" borderId="17" xfId="0" applyFont="1" applyFill="1" applyBorder="1" applyAlignment="1">
      <alignment horizontal="center" vertical="top"/>
    </xf>
    <xf numFmtId="2" fontId="0" fillId="34" borderId="18" xfId="0" applyNumberFormat="1" applyFont="1" applyFill="1" applyBorder="1" applyAlignment="1">
      <alignment horizontal="center" vertical="top"/>
    </xf>
    <xf numFmtId="0" fontId="0" fillId="34" borderId="26" xfId="0" applyFont="1" applyFill="1" applyBorder="1" applyAlignment="1">
      <alignment vertical="top"/>
    </xf>
    <xf numFmtId="0" fontId="0" fillId="34" borderId="38" xfId="0" applyFont="1" applyFill="1" applyBorder="1" applyAlignment="1">
      <alignment horizontal="center" vertical="top"/>
    </xf>
    <xf numFmtId="2" fontId="0" fillId="34" borderId="39" xfId="0" applyNumberFormat="1" applyFont="1" applyFill="1" applyBorder="1" applyAlignment="1">
      <alignment horizontal="center" vertical="top"/>
    </xf>
    <xf numFmtId="0" fontId="0" fillId="34" borderId="23" xfId="0" applyFont="1" applyFill="1" applyBorder="1" applyAlignment="1">
      <alignment vertical="top"/>
    </xf>
    <xf numFmtId="0" fontId="1" fillId="34" borderId="37" xfId="0" applyFont="1" applyFill="1" applyBorder="1" applyAlignment="1">
      <alignment horizontal="center" vertical="top"/>
    </xf>
    <xf numFmtId="0" fontId="21" fillId="34" borderId="15" xfId="0" applyFont="1" applyFill="1" applyBorder="1" applyAlignment="1">
      <alignment vertical="top"/>
    </xf>
    <xf numFmtId="0" fontId="0" fillId="34" borderId="40" xfId="0" applyFont="1" applyFill="1" applyBorder="1" applyAlignment="1">
      <alignment horizontal="center" vertical="top"/>
    </xf>
    <xf numFmtId="0" fontId="0" fillId="34" borderId="41" xfId="0" applyFont="1" applyFill="1" applyBorder="1" applyAlignment="1">
      <alignment horizontal="center" vertical="top"/>
    </xf>
    <xf numFmtId="0" fontId="0" fillId="34" borderId="42" xfId="0" applyFont="1" applyFill="1" applyBorder="1" applyAlignment="1">
      <alignment horizontal="center" vertical="top"/>
    </xf>
    <xf numFmtId="180" fontId="1" fillId="34" borderId="33" xfId="0" applyNumberFormat="1" applyFont="1" applyFill="1" applyBorder="1" applyAlignment="1">
      <alignment horizontal="center" vertical="top"/>
    </xf>
    <xf numFmtId="0" fontId="0" fillId="34" borderId="12" xfId="0" applyFont="1" applyFill="1" applyBorder="1" applyAlignment="1">
      <alignment horizontal="center" vertical="top"/>
    </xf>
    <xf numFmtId="0" fontId="0" fillId="34" borderId="23" xfId="0" applyFont="1" applyFill="1" applyBorder="1" applyAlignment="1">
      <alignment horizontal="center" vertical="top"/>
    </xf>
    <xf numFmtId="0" fontId="0" fillId="34" borderId="43" xfId="0" applyFont="1" applyFill="1" applyBorder="1" applyAlignment="1">
      <alignment horizontal="center" vertical="top"/>
    </xf>
    <xf numFmtId="180" fontId="0" fillId="34" borderId="39" xfId="0" applyNumberFormat="1" applyFont="1" applyFill="1" applyBorder="1" applyAlignment="1">
      <alignment horizontal="center" vertical="top"/>
    </xf>
    <xf numFmtId="0" fontId="1" fillId="34" borderId="16" xfId="0" applyFont="1" applyFill="1" applyBorder="1" applyAlignment="1">
      <alignment vertical="top" wrapText="1"/>
    </xf>
    <xf numFmtId="0" fontId="1" fillId="34" borderId="23" xfId="0" applyFont="1" applyFill="1" applyBorder="1" applyAlignment="1">
      <alignment horizontal="center" vertical="top"/>
    </xf>
    <xf numFmtId="0" fontId="1" fillId="34" borderId="0" xfId="0" applyFont="1" applyFill="1" applyBorder="1" applyAlignment="1">
      <alignment vertical="top" wrapText="1"/>
    </xf>
    <xf numFmtId="180" fontId="0" fillId="34" borderId="44" xfId="0" applyNumberFormat="1" applyFont="1" applyFill="1" applyBorder="1" applyAlignment="1">
      <alignment horizontal="center" vertical="top"/>
    </xf>
    <xf numFmtId="0" fontId="1" fillId="34" borderId="32" xfId="0" applyFont="1" applyFill="1" applyBorder="1" applyAlignment="1">
      <alignment horizontal="center" vertical="top"/>
    </xf>
    <xf numFmtId="0" fontId="0" fillId="34" borderId="45" xfId="0" applyFont="1" applyFill="1" applyBorder="1" applyAlignment="1">
      <alignment vertical="top" wrapText="1"/>
    </xf>
    <xf numFmtId="180" fontId="0" fillId="34" borderId="42" xfId="0" applyNumberFormat="1" applyFont="1" applyFill="1" applyBorder="1" applyAlignment="1">
      <alignment horizontal="center" vertical="top"/>
    </xf>
    <xf numFmtId="0" fontId="1" fillId="34" borderId="12" xfId="0" applyFont="1" applyFill="1" applyBorder="1" applyAlignment="1">
      <alignment horizontal="center" vertical="top"/>
    </xf>
    <xf numFmtId="0" fontId="1" fillId="34" borderId="12" xfId="0" applyFont="1" applyFill="1" applyBorder="1" applyAlignment="1">
      <alignment vertical="top" wrapText="1"/>
    </xf>
    <xf numFmtId="0" fontId="1" fillId="34" borderId="27" xfId="0" applyFont="1" applyFill="1" applyBorder="1" applyAlignment="1">
      <alignment horizontal="center" vertical="top"/>
    </xf>
    <xf numFmtId="1" fontId="1" fillId="34" borderId="39" xfId="0" applyNumberFormat="1" applyFont="1" applyFill="1" applyBorder="1" applyAlignment="1">
      <alignment horizontal="center" vertical="top"/>
    </xf>
    <xf numFmtId="0" fontId="1" fillId="34" borderId="30" xfId="0" applyFont="1" applyFill="1" applyBorder="1" applyAlignment="1">
      <alignment horizontal="center" vertical="top"/>
    </xf>
    <xf numFmtId="0" fontId="0" fillId="34" borderId="30" xfId="0" applyFont="1" applyFill="1" applyBorder="1" applyAlignment="1">
      <alignment vertical="top" wrapText="1"/>
    </xf>
    <xf numFmtId="1" fontId="1" fillId="34" borderId="33" xfId="0" applyNumberFormat="1" applyFont="1" applyFill="1" applyBorder="1" applyAlignment="1">
      <alignment horizontal="center" vertical="top"/>
    </xf>
    <xf numFmtId="0" fontId="1" fillId="34" borderId="25" xfId="0" applyFont="1" applyFill="1" applyBorder="1" applyAlignment="1">
      <alignment horizontal="center" vertical="top"/>
    </xf>
    <xf numFmtId="0" fontId="0" fillId="34" borderId="25" xfId="0" applyFont="1" applyFill="1" applyBorder="1" applyAlignment="1">
      <alignment vertical="top" wrapText="1"/>
    </xf>
    <xf numFmtId="1" fontId="1" fillId="34" borderId="28" xfId="0" applyNumberFormat="1" applyFont="1" applyFill="1" applyBorder="1" applyAlignment="1">
      <alignment horizontal="center" vertical="top"/>
    </xf>
    <xf numFmtId="0" fontId="1" fillId="34" borderId="25" xfId="0" applyFont="1" applyFill="1" applyBorder="1" applyAlignment="1">
      <alignment vertical="top" wrapText="1"/>
    </xf>
    <xf numFmtId="1" fontId="0" fillId="34" borderId="28" xfId="0" applyNumberFormat="1" applyFont="1" applyFill="1" applyBorder="1" applyAlignment="1">
      <alignment horizontal="center" vertical="top"/>
    </xf>
    <xf numFmtId="1" fontId="0" fillId="34" borderId="33" xfId="0" applyNumberFormat="1" applyFont="1" applyFill="1" applyBorder="1" applyAlignment="1">
      <alignment horizontal="center" vertical="top"/>
    </xf>
    <xf numFmtId="16" fontId="0" fillId="34" borderId="12" xfId="0" applyNumberFormat="1" applyFont="1" applyFill="1" applyBorder="1" applyAlignment="1">
      <alignment horizontal="center" vertical="top"/>
    </xf>
    <xf numFmtId="0" fontId="0" fillId="34" borderId="12" xfId="0" applyFont="1" applyFill="1" applyBorder="1" applyAlignment="1">
      <alignment vertical="top" wrapText="1"/>
    </xf>
    <xf numFmtId="0" fontId="1" fillId="34" borderId="35" xfId="0" applyFont="1" applyFill="1" applyBorder="1" applyAlignment="1">
      <alignment vertical="top"/>
    </xf>
    <xf numFmtId="0" fontId="0" fillId="34" borderId="33" xfId="0" applyFont="1" applyFill="1" applyBorder="1" applyAlignment="1">
      <alignment horizontal="center" vertical="top"/>
    </xf>
    <xf numFmtId="0" fontId="0" fillId="34" borderId="35" xfId="0" applyFont="1" applyFill="1" applyBorder="1" applyAlignment="1">
      <alignment vertical="top" wrapText="1"/>
    </xf>
    <xf numFmtId="0" fontId="0" fillId="34" borderId="46" xfId="0" applyFont="1" applyFill="1" applyBorder="1" applyAlignment="1">
      <alignment horizontal="center" vertical="top"/>
    </xf>
    <xf numFmtId="1" fontId="0" fillId="34" borderId="47" xfId="0" applyNumberFormat="1" applyFont="1" applyFill="1" applyBorder="1" applyAlignment="1">
      <alignment horizontal="center" vertical="top"/>
    </xf>
    <xf numFmtId="180" fontId="20" fillId="34" borderId="48" xfId="0" applyNumberFormat="1" applyFont="1" applyFill="1" applyBorder="1" applyAlignment="1">
      <alignment vertical="top"/>
    </xf>
    <xf numFmtId="180" fontId="20" fillId="34" borderId="49" xfId="0" applyNumberFormat="1" applyFont="1" applyFill="1" applyBorder="1" applyAlignment="1">
      <alignment vertical="top"/>
    </xf>
    <xf numFmtId="0" fontId="0" fillId="34" borderId="50" xfId="0" applyFont="1" applyFill="1" applyBorder="1" applyAlignment="1">
      <alignment horizontal="center" vertical="top"/>
    </xf>
    <xf numFmtId="0" fontId="1" fillId="34" borderId="20" xfId="0" applyFont="1" applyFill="1" applyBorder="1" applyAlignment="1">
      <alignment vertical="top" wrapText="1"/>
    </xf>
    <xf numFmtId="0" fontId="0" fillId="34" borderId="51" xfId="0" applyFont="1" applyFill="1" applyBorder="1" applyAlignment="1">
      <alignment horizontal="center" vertical="top"/>
    </xf>
    <xf numFmtId="1" fontId="0" fillId="34" borderId="52" xfId="0" applyNumberFormat="1" applyFont="1" applyFill="1" applyBorder="1" applyAlignment="1">
      <alignment horizontal="center" vertical="top"/>
    </xf>
    <xf numFmtId="180" fontId="20" fillId="34" borderId="14" xfId="0" applyNumberFormat="1" applyFont="1" applyFill="1" applyBorder="1" applyAlignment="1">
      <alignment vertical="top"/>
    </xf>
    <xf numFmtId="180" fontId="20" fillId="34" borderId="22" xfId="0" applyNumberFormat="1" applyFont="1" applyFill="1" applyBorder="1" applyAlignment="1">
      <alignment vertical="top"/>
    </xf>
    <xf numFmtId="0" fontId="0" fillId="0" borderId="53" xfId="0" applyFont="1" applyFill="1" applyBorder="1" applyAlignment="1">
      <alignment vertical="top"/>
    </xf>
    <xf numFmtId="0" fontId="0" fillId="34" borderId="54" xfId="0" applyFont="1" applyFill="1" applyBorder="1" applyAlignment="1">
      <alignment horizontal="left" vertical="top" wrapText="1"/>
    </xf>
    <xf numFmtId="0" fontId="0" fillId="34" borderId="48" xfId="0" applyFont="1" applyFill="1" applyBorder="1" applyAlignment="1">
      <alignment horizontal="center" vertical="top" wrapText="1"/>
    </xf>
    <xf numFmtId="0" fontId="1" fillId="12" borderId="0" xfId="0" applyFont="1" applyFill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69"/>
  <sheetViews>
    <sheetView tabSelected="1" zoomScalePageLayoutView="0" workbookViewId="0" topLeftCell="A16">
      <selection activeCell="C12" sqref="C12"/>
    </sheetView>
  </sheetViews>
  <sheetFormatPr defaultColWidth="9.140625" defaultRowHeight="12.75"/>
  <cols>
    <col min="1" max="1" width="3.8515625" style="0" customWidth="1"/>
    <col min="2" max="2" width="8.00390625" style="0" customWidth="1"/>
    <col min="3" max="3" width="61.7109375" style="0" customWidth="1"/>
    <col min="4" max="4" width="11.140625" style="0" customWidth="1"/>
    <col min="5" max="6" width="9.57421875" style="0" bestFit="1" customWidth="1"/>
    <col min="7" max="7" width="9.00390625" style="0" customWidth="1"/>
    <col min="8" max="8" width="15.421875" style="0" customWidth="1"/>
  </cols>
  <sheetData>
    <row r="1" ht="11.25" customHeight="1"/>
    <row r="2" ht="12.75" hidden="1"/>
    <row r="3" spans="2:10" ht="21.75" customHeight="1">
      <c r="B3" s="103" t="s">
        <v>75</v>
      </c>
      <c r="C3" s="103"/>
      <c r="D3" s="103"/>
      <c r="E3" s="103"/>
      <c r="F3" s="103"/>
      <c r="G3" s="103"/>
      <c r="H3" s="103"/>
      <c r="I3" s="1"/>
      <c r="J3" s="1"/>
    </row>
    <row r="4" spans="2:10" ht="12" customHeight="1" thickBot="1">
      <c r="B4" s="10"/>
      <c r="C4" s="9"/>
      <c r="D4" s="9"/>
      <c r="E4" s="9"/>
      <c r="F4" s="9"/>
      <c r="G4" s="9"/>
      <c r="H4" s="9"/>
      <c r="I4" s="1"/>
      <c r="J4" s="1"/>
    </row>
    <row r="5" spans="2:10" ht="12.75">
      <c r="B5" s="21" t="s">
        <v>0</v>
      </c>
      <c r="C5" s="11" t="s">
        <v>1</v>
      </c>
      <c r="D5" s="22" t="s">
        <v>2</v>
      </c>
      <c r="E5" s="12">
        <v>2017</v>
      </c>
      <c r="F5" s="12">
        <v>2016</v>
      </c>
      <c r="G5" s="23" t="s">
        <v>3</v>
      </c>
      <c r="H5" s="24"/>
      <c r="I5" s="7" t="s">
        <v>4</v>
      </c>
      <c r="J5" s="8"/>
    </row>
    <row r="6" spans="2:10" ht="27.75" customHeight="1" thickBot="1">
      <c r="B6" s="25"/>
      <c r="C6" s="13"/>
      <c r="D6" s="26"/>
      <c r="E6" s="14"/>
      <c r="F6" s="14"/>
      <c r="G6" s="2" t="s">
        <v>5</v>
      </c>
      <c r="H6" s="3" t="s">
        <v>6</v>
      </c>
      <c r="I6" s="1">
        <v>2017</v>
      </c>
      <c r="J6" s="1">
        <v>2016</v>
      </c>
    </row>
    <row r="7" spans="2:10" ht="13.5" thickBot="1">
      <c r="B7" s="15" t="s">
        <v>7</v>
      </c>
      <c r="C7" s="16" t="s">
        <v>8</v>
      </c>
      <c r="D7" s="17" t="s">
        <v>9</v>
      </c>
      <c r="E7" s="18">
        <v>38549</v>
      </c>
      <c r="F7" s="18">
        <v>33550</v>
      </c>
      <c r="G7" s="19">
        <f>E7-F7</f>
        <v>4999</v>
      </c>
      <c r="H7" s="20">
        <f>E7/F7*100</f>
        <v>114.90014903129658</v>
      </c>
      <c r="I7" s="4">
        <v>26034</v>
      </c>
      <c r="J7" s="4">
        <v>26015</v>
      </c>
    </row>
    <row r="8" spans="2:10" ht="12.75">
      <c r="B8" s="27" t="s">
        <v>10</v>
      </c>
      <c r="C8" s="28" t="s">
        <v>11</v>
      </c>
      <c r="D8" s="29" t="s">
        <v>12</v>
      </c>
      <c r="E8" s="30">
        <v>46555</v>
      </c>
      <c r="F8" s="30">
        <v>40561</v>
      </c>
      <c r="G8" s="31">
        <f aca="true" t="shared" si="0" ref="G8:G57">E8-F8</f>
        <v>5994</v>
      </c>
      <c r="H8" s="32">
        <f aca="true" t="shared" si="1" ref="H8:H57">E8/F8*100</f>
        <v>114.77774216612016</v>
      </c>
      <c r="I8" s="1"/>
      <c r="J8" s="1"/>
    </row>
    <row r="9" spans="2:10" ht="12.75">
      <c r="B9" s="33"/>
      <c r="C9" s="34" t="s">
        <v>13</v>
      </c>
      <c r="D9" s="35" t="s">
        <v>12</v>
      </c>
      <c r="E9" s="36">
        <v>18172</v>
      </c>
      <c r="F9" s="36">
        <v>19717</v>
      </c>
      <c r="G9" s="37">
        <f t="shared" si="0"/>
        <v>-1545</v>
      </c>
      <c r="H9" s="38">
        <f t="shared" si="1"/>
        <v>92.16412233098342</v>
      </c>
      <c r="I9" s="1"/>
      <c r="J9" s="1"/>
    </row>
    <row r="10" spans="2:10" ht="12.75">
      <c r="B10" s="39" t="s">
        <v>14</v>
      </c>
      <c r="C10" s="40" t="s">
        <v>15</v>
      </c>
      <c r="D10" s="35" t="s">
        <v>16</v>
      </c>
      <c r="E10" s="36">
        <v>839.95</v>
      </c>
      <c r="F10" s="36">
        <v>871.25</v>
      </c>
      <c r="G10" s="37">
        <f t="shared" si="0"/>
        <v>-31.299999999999955</v>
      </c>
      <c r="H10" s="38">
        <f t="shared" si="1"/>
        <v>96.40746054519369</v>
      </c>
      <c r="I10" s="1"/>
      <c r="J10" s="1"/>
    </row>
    <row r="11" spans="2:10" ht="12.75">
      <c r="B11" s="33" t="s">
        <v>17</v>
      </c>
      <c r="C11" s="41" t="s">
        <v>18</v>
      </c>
      <c r="D11" s="35" t="s">
        <v>9</v>
      </c>
      <c r="E11" s="36">
        <v>381</v>
      </c>
      <c r="F11" s="36">
        <v>523</v>
      </c>
      <c r="G11" s="37">
        <f t="shared" si="0"/>
        <v>-142</v>
      </c>
      <c r="H11" s="38">
        <f t="shared" si="1"/>
        <v>72.848948374761</v>
      </c>
      <c r="I11" s="1"/>
      <c r="J11" s="1"/>
    </row>
    <row r="12" spans="2:10" ht="12.75">
      <c r="B12" s="33" t="s">
        <v>19</v>
      </c>
      <c r="C12" s="34" t="s">
        <v>20</v>
      </c>
      <c r="D12" s="35" t="s">
        <v>21</v>
      </c>
      <c r="E12" s="36">
        <v>0.6</v>
      </c>
      <c r="F12" s="36">
        <v>1.5</v>
      </c>
      <c r="G12" s="37">
        <f t="shared" si="0"/>
        <v>-0.9</v>
      </c>
      <c r="H12" s="38">
        <f t="shared" si="1"/>
        <v>40</v>
      </c>
      <c r="I12" s="1"/>
      <c r="J12" s="1"/>
    </row>
    <row r="13" spans="2:10" ht="12.75">
      <c r="B13" s="33" t="s">
        <v>22</v>
      </c>
      <c r="C13" s="41" t="s">
        <v>23</v>
      </c>
      <c r="D13" s="35" t="s">
        <v>24</v>
      </c>
      <c r="E13" s="36">
        <v>117</v>
      </c>
      <c r="F13" s="36">
        <v>125.1</v>
      </c>
      <c r="G13" s="37">
        <f t="shared" si="0"/>
        <v>-8.099999999999994</v>
      </c>
      <c r="H13" s="38">
        <f t="shared" si="1"/>
        <v>93.52517985611512</v>
      </c>
      <c r="I13" s="1"/>
      <c r="J13" s="1"/>
    </row>
    <row r="14" spans="2:10" ht="12.75">
      <c r="B14" s="33"/>
      <c r="C14" s="34" t="s">
        <v>25</v>
      </c>
      <c r="D14" s="35" t="s">
        <v>24</v>
      </c>
      <c r="E14" s="42">
        <v>10</v>
      </c>
      <c r="F14" s="42">
        <v>10</v>
      </c>
      <c r="G14" s="37">
        <f t="shared" si="0"/>
        <v>0</v>
      </c>
      <c r="H14" s="38">
        <f t="shared" si="1"/>
        <v>100</v>
      </c>
      <c r="I14" s="1"/>
      <c r="J14" s="1"/>
    </row>
    <row r="15" spans="2:10" ht="12.75">
      <c r="B15" s="33">
        <v>7</v>
      </c>
      <c r="C15" s="41" t="s">
        <v>26</v>
      </c>
      <c r="D15" s="35" t="s">
        <v>24</v>
      </c>
      <c r="E15" s="42">
        <v>532</v>
      </c>
      <c r="F15" s="42">
        <v>553</v>
      </c>
      <c r="G15" s="37">
        <f t="shared" si="0"/>
        <v>-21</v>
      </c>
      <c r="H15" s="38">
        <f t="shared" si="1"/>
        <v>96.20253164556962</v>
      </c>
      <c r="I15" s="1"/>
      <c r="J15" s="1"/>
    </row>
    <row r="16" spans="2:10" ht="12.75">
      <c r="B16" s="33"/>
      <c r="C16" s="34" t="s">
        <v>27</v>
      </c>
      <c r="D16" s="35" t="s">
        <v>24</v>
      </c>
      <c r="E16" s="42">
        <v>254</v>
      </c>
      <c r="F16" s="42">
        <v>255</v>
      </c>
      <c r="G16" s="37">
        <f t="shared" si="0"/>
        <v>-1</v>
      </c>
      <c r="H16" s="38">
        <f t="shared" si="1"/>
        <v>99.6078431372549</v>
      </c>
      <c r="I16" s="1"/>
      <c r="J16" s="1"/>
    </row>
    <row r="17" spans="2:10" ht="12.75">
      <c r="B17" s="33">
        <v>8</v>
      </c>
      <c r="C17" s="41" t="s">
        <v>28</v>
      </c>
      <c r="D17" s="35" t="s">
        <v>29</v>
      </c>
      <c r="E17" s="42">
        <v>586</v>
      </c>
      <c r="F17" s="42">
        <v>399</v>
      </c>
      <c r="G17" s="37">
        <f t="shared" si="0"/>
        <v>187</v>
      </c>
      <c r="H17" s="38">
        <f t="shared" si="1"/>
        <v>146.8671679197995</v>
      </c>
      <c r="I17" s="1"/>
      <c r="J17" s="1"/>
    </row>
    <row r="18" spans="2:10" ht="13.5" thickBot="1">
      <c r="B18" s="39"/>
      <c r="C18" s="40" t="s">
        <v>30</v>
      </c>
      <c r="D18" s="43" t="s">
        <v>31</v>
      </c>
      <c r="E18" s="44">
        <v>32060</v>
      </c>
      <c r="F18" s="44">
        <v>24423</v>
      </c>
      <c r="G18" s="45">
        <f t="shared" si="0"/>
        <v>7637</v>
      </c>
      <c r="H18" s="46">
        <f t="shared" si="1"/>
        <v>131.26970478647178</v>
      </c>
      <c r="I18" s="1"/>
      <c r="J18" s="1"/>
    </row>
    <row r="19" spans="2:10" ht="13.5" thickBot="1">
      <c r="B19" s="47">
        <v>9</v>
      </c>
      <c r="C19" s="48" t="s">
        <v>32</v>
      </c>
      <c r="D19" s="49" t="s">
        <v>9</v>
      </c>
      <c r="E19" s="50">
        <v>31770.8</v>
      </c>
      <c r="F19" s="50">
        <v>24478.8</v>
      </c>
      <c r="G19" s="19">
        <f t="shared" si="0"/>
        <v>7292</v>
      </c>
      <c r="H19" s="20">
        <f t="shared" si="1"/>
        <v>129.78904194650065</v>
      </c>
      <c r="I19" s="1"/>
      <c r="J19" s="1"/>
    </row>
    <row r="20" spans="2:10" ht="12.75">
      <c r="B20" s="27"/>
      <c r="C20" s="51" t="s">
        <v>68</v>
      </c>
      <c r="D20" s="52" t="s">
        <v>9</v>
      </c>
      <c r="E20" s="53">
        <v>18453.6</v>
      </c>
      <c r="F20" s="53">
        <v>13894.6</v>
      </c>
      <c r="G20" s="31">
        <f t="shared" si="0"/>
        <v>4558.999999999998</v>
      </c>
      <c r="H20" s="32">
        <f t="shared" si="1"/>
        <v>132.81130799015443</v>
      </c>
      <c r="I20" s="1"/>
      <c r="J20" s="1"/>
    </row>
    <row r="21" spans="2:10" ht="12.75">
      <c r="B21" s="33"/>
      <c r="C21" s="40" t="s">
        <v>69</v>
      </c>
      <c r="D21" s="43" t="s">
        <v>9</v>
      </c>
      <c r="E21" s="44">
        <v>291.1</v>
      </c>
      <c r="F21" s="44">
        <v>38</v>
      </c>
      <c r="G21" s="37">
        <f t="shared" si="0"/>
        <v>253.10000000000002</v>
      </c>
      <c r="H21" s="38">
        <f t="shared" si="1"/>
        <v>766.0526315789474</v>
      </c>
      <c r="I21" s="1"/>
      <c r="J21" s="1"/>
    </row>
    <row r="22" spans="2:10" ht="12.75">
      <c r="B22" s="33"/>
      <c r="C22" s="40" t="s">
        <v>70</v>
      </c>
      <c r="D22" s="43" t="s">
        <v>9</v>
      </c>
      <c r="E22" s="44">
        <v>13026.1</v>
      </c>
      <c r="F22" s="44">
        <v>10546.2</v>
      </c>
      <c r="G22" s="37">
        <f t="shared" si="0"/>
        <v>2479.8999999999996</v>
      </c>
      <c r="H22" s="38">
        <f t="shared" si="1"/>
        <v>123.5146308623011</v>
      </c>
      <c r="I22" s="1"/>
      <c r="J22" s="1"/>
    </row>
    <row r="23" spans="2:10" ht="12.75">
      <c r="B23" s="33">
        <v>10</v>
      </c>
      <c r="C23" s="41" t="s">
        <v>33</v>
      </c>
      <c r="D23" s="43" t="s">
        <v>16</v>
      </c>
      <c r="E23" s="44">
        <f>E19/I7*1000</f>
        <v>1220.357993393255</v>
      </c>
      <c r="F23" s="44">
        <f>F19/J7*1000</f>
        <v>940.9494522390928</v>
      </c>
      <c r="G23" s="37">
        <f t="shared" si="0"/>
        <v>279.4085411541621</v>
      </c>
      <c r="H23" s="38">
        <f t="shared" si="1"/>
        <v>129.69431997534818</v>
      </c>
      <c r="I23" s="1"/>
      <c r="J23" s="1"/>
    </row>
    <row r="24" spans="2:10" ht="13.5" thickBot="1">
      <c r="B24" s="39"/>
      <c r="C24" s="54" t="s">
        <v>34</v>
      </c>
      <c r="D24" s="43" t="s">
        <v>16</v>
      </c>
      <c r="E24" s="44">
        <f>(E20+E21)/I7*1000</f>
        <v>720.0084504878234</v>
      </c>
      <c r="F24" s="44">
        <f>(F20+F21)/J7*1000</f>
        <v>535.5602536997885</v>
      </c>
      <c r="G24" s="45">
        <f t="shared" si="0"/>
        <v>184.44819678803492</v>
      </c>
      <c r="H24" s="46">
        <f t="shared" si="1"/>
        <v>134.44023254411042</v>
      </c>
      <c r="I24" s="1"/>
      <c r="J24" s="1"/>
    </row>
    <row r="25" spans="2:10" ht="13.5" thickBot="1">
      <c r="B25" s="55">
        <v>11</v>
      </c>
      <c r="C25" s="56" t="s">
        <v>35</v>
      </c>
      <c r="D25" s="57" t="s">
        <v>9</v>
      </c>
      <c r="E25" s="18">
        <f>E27+E33</f>
        <v>7630</v>
      </c>
      <c r="F25" s="18">
        <f>F27+F33</f>
        <v>5735</v>
      </c>
      <c r="G25" s="19">
        <f t="shared" si="0"/>
        <v>1895</v>
      </c>
      <c r="H25" s="20">
        <f t="shared" si="1"/>
        <v>133.04272013949435</v>
      </c>
      <c r="I25" s="1"/>
      <c r="J25" s="1"/>
    </row>
    <row r="26" spans="2:10" ht="12.75">
      <c r="B26" s="27"/>
      <c r="C26" s="51" t="s">
        <v>36</v>
      </c>
      <c r="D26" s="58"/>
      <c r="E26" s="30"/>
      <c r="F26" s="30"/>
      <c r="G26" s="31"/>
      <c r="H26" s="32"/>
      <c r="I26" s="1"/>
      <c r="J26" s="1"/>
    </row>
    <row r="27" spans="2:10" ht="12.75">
      <c r="B27" s="33"/>
      <c r="C27" s="34" t="s">
        <v>71</v>
      </c>
      <c r="D27" s="59" t="s">
        <v>9</v>
      </c>
      <c r="E27" s="60">
        <f>E29+E30+E31+E32</f>
        <v>3280</v>
      </c>
      <c r="F27" s="60">
        <f>F29+F30+F31+F32</f>
        <v>3020</v>
      </c>
      <c r="G27" s="37">
        <f t="shared" si="0"/>
        <v>260</v>
      </c>
      <c r="H27" s="38">
        <f t="shared" si="1"/>
        <v>108.6092715231788</v>
      </c>
      <c r="I27" s="1"/>
      <c r="J27" s="1"/>
    </row>
    <row r="28" spans="2:10" ht="12.75">
      <c r="B28" s="33"/>
      <c r="C28" s="34" t="s">
        <v>37</v>
      </c>
      <c r="D28" s="59"/>
      <c r="E28" s="36"/>
      <c r="F28" s="36"/>
      <c r="G28" s="37"/>
      <c r="H28" s="38"/>
      <c r="I28" s="1"/>
      <c r="J28" s="1"/>
    </row>
    <row r="29" spans="2:10" ht="12.75">
      <c r="B29" s="33"/>
      <c r="C29" s="34" t="s">
        <v>38</v>
      </c>
      <c r="D29" s="59" t="s">
        <v>9</v>
      </c>
      <c r="E29" s="36">
        <v>745</v>
      </c>
      <c r="F29" s="36">
        <v>839</v>
      </c>
      <c r="G29" s="37">
        <f t="shared" si="0"/>
        <v>-94</v>
      </c>
      <c r="H29" s="38">
        <f t="shared" si="1"/>
        <v>88.79618593563767</v>
      </c>
      <c r="I29" s="1"/>
      <c r="J29" s="1"/>
    </row>
    <row r="30" spans="2:10" ht="12.75">
      <c r="B30" s="33"/>
      <c r="C30" s="34" t="s">
        <v>39</v>
      </c>
      <c r="D30" s="59" t="s">
        <v>9</v>
      </c>
      <c r="E30" s="36">
        <v>63</v>
      </c>
      <c r="F30" s="36">
        <v>181</v>
      </c>
      <c r="G30" s="37">
        <f t="shared" si="0"/>
        <v>-118</v>
      </c>
      <c r="H30" s="38">
        <f t="shared" si="1"/>
        <v>34.806629834254146</v>
      </c>
      <c r="I30" s="1"/>
      <c r="J30" s="1"/>
    </row>
    <row r="31" spans="2:10" ht="12.75">
      <c r="B31" s="33"/>
      <c r="C31" s="34" t="s">
        <v>40</v>
      </c>
      <c r="D31" s="59" t="s">
        <v>9</v>
      </c>
      <c r="E31" s="36">
        <v>1924</v>
      </c>
      <c r="F31" s="36">
        <v>1381</v>
      </c>
      <c r="G31" s="37">
        <f t="shared" si="0"/>
        <v>543</v>
      </c>
      <c r="H31" s="38">
        <f t="shared" si="1"/>
        <v>139.3193338160753</v>
      </c>
      <c r="I31" s="1"/>
      <c r="J31" s="1"/>
    </row>
    <row r="32" spans="2:10" ht="12.75">
      <c r="B32" s="33"/>
      <c r="C32" s="34" t="s">
        <v>41</v>
      </c>
      <c r="D32" s="59" t="s">
        <v>9</v>
      </c>
      <c r="E32" s="36">
        <v>548</v>
      </c>
      <c r="F32" s="36">
        <v>619</v>
      </c>
      <c r="G32" s="37">
        <f t="shared" si="0"/>
        <v>-71</v>
      </c>
      <c r="H32" s="38">
        <f t="shared" si="1"/>
        <v>88.52988691437803</v>
      </c>
      <c r="I32" s="1"/>
      <c r="J32" s="1"/>
    </row>
    <row r="33" spans="2:10" ht="12.75">
      <c r="B33" s="33"/>
      <c r="C33" s="34" t="s">
        <v>72</v>
      </c>
      <c r="D33" s="59" t="s">
        <v>9</v>
      </c>
      <c r="E33" s="60">
        <v>4350</v>
      </c>
      <c r="F33" s="60">
        <v>2715</v>
      </c>
      <c r="G33" s="37">
        <f t="shared" si="0"/>
        <v>1635</v>
      </c>
      <c r="H33" s="38">
        <f t="shared" si="1"/>
        <v>160.2209944751381</v>
      </c>
      <c r="I33" s="1"/>
      <c r="J33" s="1"/>
    </row>
    <row r="34" spans="2:10" ht="12.75">
      <c r="B34" s="33"/>
      <c r="C34" s="34" t="s">
        <v>36</v>
      </c>
      <c r="D34" s="59"/>
      <c r="E34" s="36"/>
      <c r="F34" s="36"/>
      <c r="G34" s="37"/>
      <c r="H34" s="38"/>
      <c r="I34" s="1"/>
      <c r="J34" s="1"/>
    </row>
    <row r="35" spans="2:10" ht="12.75">
      <c r="B35" s="39"/>
      <c r="C35" s="34" t="s">
        <v>38</v>
      </c>
      <c r="D35" s="59" t="s">
        <v>9</v>
      </c>
      <c r="E35" s="36">
        <v>3895</v>
      </c>
      <c r="F35" s="36">
        <v>2440</v>
      </c>
      <c r="G35" s="37">
        <f t="shared" si="0"/>
        <v>1455</v>
      </c>
      <c r="H35" s="38">
        <f t="shared" si="1"/>
        <v>159.6311475409836</v>
      </c>
      <c r="I35" s="1"/>
      <c r="J35" s="1"/>
    </row>
    <row r="36" spans="2:10" ht="13.5" thickBot="1">
      <c r="B36" s="61"/>
      <c r="C36" s="62" t="s">
        <v>42</v>
      </c>
      <c r="D36" s="63" t="s">
        <v>9</v>
      </c>
      <c r="E36" s="64">
        <v>242</v>
      </c>
      <c r="F36" s="64">
        <v>141</v>
      </c>
      <c r="G36" s="45">
        <f t="shared" si="0"/>
        <v>101</v>
      </c>
      <c r="H36" s="46">
        <f t="shared" si="1"/>
        <v>171.63120567375887</v>
      </c>
      <c r="I36" s="1"/>
      <c r="J36" s="1"/>
    </row>
    <row r="37" spans="2:10" ht="13.5" thickBot="1">
      <c r="B37" s="15">
        <v>12</v>
      </c>
      <c r="C37" s="16" t="s">
        <v>43</v>
      </c>
      <c r="D37" s="49" t="s">
        <v>9</v>
      </c>
      <c r="E37" s="18">
        <v>3561</v>
      </c>
      <c r="F37" s="18">
        <v>3055</v>
      </c>
      <c r="G37" s="19">
        <f t="shared" si="0"/>
        <v>506</v>
      </c>
      <c r="H37" s="20">
        <f t="shared" si="1"/>
        <v>116.56301145662849</v>
      </c>
      <c r="I37" s="1"/>
      <c r="J37" s="1"/>
    </row>
    <row r="38" spans="2:10" ht="27.75" customHeight="1" thickBot="1">
      <c r="B38" s="15">
        <v>13</v>
      </c>
      <c r="C38" s="65" t="s">
        <v>44</v>
      </c>
      <c r="D38" s="49" t="s">
        <v>9</v>
      </c>
      <c r="E38" s="18">
        <f>E27+E33+E37</f>
        <v>11191</v>
      </c>
      <c r="F38" s="18">
        <f>F27+F33+F37</f>
        <v>8790</v>
      </c>
      <c r="G38" s="19">
        <f t="shared" si="0"/>
        <v>2401</v>
      </c>
      <c r="H38" s="20">
        <f t="shared" si="1"/>
        <v>127.3151308304892</v>
      </c>
      <c r="I38" s="1"/>
      <c r="J38" s="1"/>
    </row>
    <row r="39" spans="2:10" ht="17.25" customHeight="1">
      <c r="B39" s="66">
        <v>14</v>
      </c>
      <c r="C39" s="67" t="s">
        <v>45</v>
      </c>
      <c r="D39" s="29" t="s">
        <v>9</v>
      </c>
      <c r="E39" s="68">
        <v>7135</v>
      </c>
      <c r="F39" s="64">
        <v>4499</v>
      </c>
      <c r="G39" s="31">
        <f t="shared" si="0"/>
        <v>2636</v>
      </c>
      <c r="H39" s="32">
        <f t="shared" si="1"/>
        <v>158.59079795510112</v>
      </c>
      <c r="I39" s="1"/>
      <c r="J39" s="1"/>
    </row>
    <row r="40" spans="2:10" ht="14.25" customHeight="1">
      <c r="B40" s="69"/>
      <c r="C40" s="70" t="s">
        <v>46</v>
      </c>
      <c r="D40" s="35" t="s">
        <v>9</v>
      </c>
      <c r="E40" s="71">
        <v>824</v>
      </c>
      <c r="F40" s="36">
        <v>570</v>
      </c>
      <c r="G40" s="37">
        <f t="shared" si="0"/>
        <v>254</v>
      </c>
      <c r="H40" s="38">
        <f t="shared" si="1"/>
        <v>144.56140350877195</v>
      </c>
      <c r="I40" s="1"/>
      <c r="J40" s="1"/>
    </row>
    <row r="41" spans="2:10" ht="12" customHeight="1">
      <c r="B41" s="69"/>
      <c r="C41" s="70" t="s">
        <v>47</v>
      </c>
      <c r="D41" s="35" t="s">
        <v>9</v>
      </c>
      <c r="E41" s="71">
        <v>1154</v>
      </c>
      <c r="F41" s="36">
        <v>1226</v>
      </c>
      <c r="G41" s="37">
        <f t="shared" si="0"/>
        <v>-72</v>
      </c>
      <c r="H41" s="38">
        <f t="shared" si="1"/>
        <v>94.12724306688418</v>
      </c>
      <c r="I41" s="1"/>
      <c r="J41" s="1"/>
    </row>
    <row r="42" spans="2:10" ht="15" customHeight="1">
      <c r="B42" s="69"/>
      <c r="C42" s="70" t="s">
        <v>48</v>
      </c>
      <c r="D42" s="35" t="s">
        <v>9</v>
      </c>
      <c r="E42" s="71">
        <v>973</v>
      </c>
      <c r="F42" s="36">
        <v>1541</v>
      </c>
      <c r="G42" s="37">
        <f t="shared" si="0"/>
        <v>-568</v>
      </c>
      <c r="H42" s="38">
        <f t="shared" si="1"/>
        <v>63.14081765087606</v>
      </c>
      <c r="I42" s="1"/>
      <c r="J42" s="1"/>
    </row>
    <row r="43" spans="2:10" ht="15.75" customHeight="1">
      <c r="B43" s="69"/>
      <c r="C43" s="70" t="s">
        <v>49</v>
      </c>
      <c r="D43" s="35" t="s">
        <v>9</v>
      </c>
      <c r="E43" s="71">
        <v>342</v>
      </c>
      <c r="F43" s="36">
        <v>355</v>
      </c>
      <c r="G43" s="37">
        <f t="shared" si="0"/>
        <v>-13</v>
      </c>
      <c r="H43" s="38">
        <f t="shared" si="1"/>
        <v>96.3380281690141</v>
      </c>
      <c r="I43" s="1"/>
      <c r="J43" s="1"/>
    </row>
    <row r="44" spans="2:10" ht="14.25" customHeight="1">
      <c r="B44" s="66">
        <v>15</v>
      </c>
      <c r="C44" s="67" t="s">
        <v>73</v>
      </c>
      <c r="D44" s="52" t="s">
        <v>9</v>
      </c>
      <c r="E44" s="64">
        <v>451</v>
      </c>
      <c r="F44" s="64">
        <v>504</v>
      </c>
      <c r="G44" s="37">
        <f t="shared" si="0"/>
        <v>-53</v>
      </c>
      <c r="H44" s="38">
        <f t="shared" si="1"/>
        <v>89.48412698412699</v>
      </c>
      <c r="I44" s="1"/>
      <c r="J44" s="1"/>
    </row>
    <row r="45" spans="2:10" ht="14.25" customHeight="1">
      <c r="B45" s="69"/>
      <c r="C45" s="70" t="s">
        <v>50</v>
      </c>
      <c r="D45" s="35"/>
      <c r="E45" s="36">
        <v>448</v>
      </c>
      <c r="F45" s="36">
        <v>501</v>
      </c>
      <c r="G45" s="37">
        <f t="shared" si="0"/>
        <v>-53</v>
      </c>
      <c r="H45" s="38">
        <f t="shared" si="1"/>
        <v>89.42115768463074</v>
      </c>
      <c r="I45" s="1"/>
      <c r="J45" s="1"/>
    </row>
    <row r="46" spans="2:10" ht="12.75">
      <c r="B46" s="69"/>
      <c r="C46" s="70" t="s">
        <v>51</v>
      </c>
      <c r="D46" s="35"/>
      <c r="E46" s="36">
        <v>3</v>
      </c>
      <c r="F46" s="36">
        <v>3</v>
      </c>
      <c r="G46" s="37">
        <f t="shared" si="0"/>
        <v>0</v>
      </c>
      <c r="H46" s="38">
        <f t="shared" si="1"/>
        <v>100</v>
      </c>
      <c r="I46" s="1"/>
      <c r="J46" s="1"/>
    </row>
    <row r="47" spans="2:10" ht="14.25" customHeight="1">
      <c r="B47" s="72">
        <v>16</v>
      </c>
      <c r="C47" s="73" t="s">
        <v>52</v>
      </c>
      <c r="D47" s="74" t="s">
        <v>16</v>
      </c>
      <c r="E47" s="75">
        <v>6069</v>
      </c>
      <c r="F47" s="75">
        <v>4791</v>
      </c>
      <c r="G47" s="37">
        <f t="shared" si="0"/>
        <v>1278</v>
      </c>
      <c r="H47" s="38">
        <f t="shared" si="1"/>
        <v>126.67501565435191</v>
      </c>
      <c r="I47" s="1"/>
      <c r="J47" s="1"/>
    </row>
    <row r="48" spans="2:10" ht="17.25" customHeight="1">
      <c r="B48" s="76"/>
      <c r="C48" s="77" t="s">
        <v>53</v>
      </c>
      <c r="D48" s="69" t="s">
        <v>16</v>
      </c>
      <c r="E48" s="78">
        <v>6697</v>
      </c>
      <c r="F48" s="78">
        <v>6087</v>
      </c>
      <c r="G48" s="37">
        <f t="shared" si="0"/>
        <v>610</v>
      </c>
      <c r="H48" s="38">
        <f t="shared" si="1"/>
        <v>110.02135699030721</v>
      </c>
      <c r="I48" s="1"/>
      <c r="J48" s="1"/>
    </row>
    <row r="49" spans="2:10" ht="14.25" customHeight="1">
      <c r="B49" s="76"/>
      <c r="C49" s="77" t="s">
        <v>54</v>
      </c>
      <c r="D49" s="69" t="s">
        <v>16</v>
      </c>
      <c r="E49" s="78">
        <v>6064</v>
      </c>
      <c r="F49" s="78">
        <v>4803</v>
      </c>
      <c r="G49" s="37">
        <f t="shared" si="0"/>
        <v>1261</v>
      </c>
      <c r="H49" s="38">
        <f t="shared" si="1"/>
        <v>126.2544243181345</v>
      </c>
      <c r="I49" s="1"/>
      <c r="J49" s="1"/>
    </row>
    <row r="50" spans="2:10" ht="12.75" customHeight="1">
      <c r="B50" s="79"/>
      <c r="C50" s="80" t="s">
        <v>55</v>
      </c>
      <c r="D50" s="69" t="s">
        <v>16</v>
      </c>
      <c r="E50" s="81">
        <v>5699</v>
      </c>
      <c r="F50" s="81">
        <v>4602</v>
      </c>
      <c r="G50" s="37">
        <f t="shared" si="0"/>
        <v>1097</v>
      </c>
      <c r="H50" s="38">
        <f t="shared" si="1"/>
        <v>123.83746197305518</v>
      </c>
      <c r="I50" s="1"/>
      <c r="J50" s="1"/>
    </row>
    <row r="51" spans="2:10" ht="15" customHeight="1">
      <c r="B51" s="27">
        <v>17</v>
      </c>
      <c r="C51" s="82" t="s">
        <v>74</v>
      </c>
      <c r="D51" s="29" t="s">
        <v>56</v>
      </c>
      <c r="E51" s="83">
        <v>253</v>
      </c>
      <c r="F51" s="83">
        <v>271</v>
      </c>
      <c r="G51" s="37">
        <f t="shared" si="0"/>
        <v>-18</v>
      </c>
      <c r="H51" s="38">
        <f t="shared" si="1"/>
        <v>93.35793357933579</v>
      </c>
      <c r="I51" s="1"/>
      <c r="J51" s="1"/>
    </row>
    <row r="52" spans="2:10" ht="15" customHeight="1">
      <c r="B52" s="33"/>
      <c r="C52" s="80" t="s">
        <v>57</v>
      </c>
      <c r="D52" s="35" t="s">
        <v>56</v>
      </c>
      <c r="E52" s="84">
        <v>209</v>
      </c>
      <c r="F52" s="84">
        <v>217</v>
      </c>
      <c r="G52" s="37">
        <f t="shared" si="0"/>
        <v>-8</v>
      </c>
      <c r="H52" s="38">
        <f t="shared" si="1"/>
        <v>96.31336405529954</v>
      </c>
      <c r="I52" s="1"/>
      <c r="J52" s="1"/>
    </row>
    <row r="53" spans="2:10" ht="14.25" customHeight="1">
      <c r="B53" s="85"/>
      <c r="C53" s="86" t="s">
        <v>58</v>
      </c>
      <c r="D53" s="35" t="s">
        <v>56</v>
      </c>
      <c r="E53" s="84">
        <v>43</v>
      </c>
      <c r="F53" s="84">
        <v>54</v>
      </c>
      <c r="G53" s="37">
        <f t="shared" si="0"/>
        <v>-11</v>
      </c>
      <c r="H53" s="38">
        <f t="shared" si="1"/>
        <v>79.62962962962963</v>
      </c>
      <c r="I53" s="1"/>
      <c r="J53" s="1"/>
    </row>
    <row r="54" spans="2:10" ht="12.75">
      <c r="B54" s="39">
        <v>18</v>
      </c>
      <c r="C54" s="87" t="s">
        <v>59</v>
      </c>
      <c r="D54" s="88" t="s">
        <v>60</v>
      </c>
      <c r="E54" s="84">
        <f>E7/E52*1000</f>
        <v>184444.97607655503</v>
      </c>
      <c r="F54" s="84">
        <f>F7/F52*1000</f>
        <v>154608.2949308756</v>
      </c>
      <c r="G54" s="45">
        <f t="shared" si="0"/>
        <v>29836.68114567944</v>
      </c>
      <c r="H54" s="46">
        <f t="shared" si="1"/>
        <v>119.29824086024571</v>
      </c>
      <c r="I54" s="1"/>
      <c r="J54" s="1"/>
    </row>
    <row r="55" spans="2:10" ht="21.75" customHeight="1" thickBot="1">
      <c r="B55" s="39">
        <v>19</v>
      </c>
      <c r="C55" s="89" t="s">
        <v>61</v>
      </c>
      <c r="D55" s="90" t="s">
        <v>9</v>
      </c>
      <c r="E55" s="91">
        <v>0</v>
      </c>
      <c r="F55" s="91">
        <v>0</v>
      </c>
      <c r="G55" s="92"/>
      <c r="H55" s="93"/>
      <c r="I55" s="1"/>
      <c r="J55" s="1"/>
    </row>
    <row r="56" spans="2:10" ht="21" customHeight="1" thickBot="1">
      <c r="B56" s="94">
        <v>20</v>
      </c>
      <c r="C56" s="95" t="s">
        <v>62</v>
      </c>
      <c r="D56" s="96" t="s">
        <v>9</v>
      </c>
      <c r="E56" s="97">
        <v>2580</v>
      </c>
      <c r="F56" s="97">
        <v>1568</v>
      </c>
      <c r="G56" s="98">
        <f t="shared" si="0"/>
        <v>1012</v>
      </c>
      <c r="H56" s="99">
        <f t="shared" si="1"/>
        <v>164.5408163265306</v>
      </c>
      <c r="I56" s="1"/>
      <c r="J56" s="1"/>
    </row>
    <row r="57" spans="2:10" ht="22.5" customHeight="1" thickBot="1">
      <c r="B57" s="100"/>
      <c r="C57" s="101" t="s">
        <v>63</v>
      </c>
      <c r="D57" s="57" t="s">
        <v>9</v>
      </c>
      <c r="E57" s="102">
        <v>648</v>
      </c>
      <c r="F57" s="102">
        <v>682</v>
      </c>
      <c r="G57" s="92">
        <f t="shared" si="0"/>
        <v>-34</v>
      </c>
      <c r="H57" s="93">
        <f t="shared" si="1"/>
        <v>95.01466275659824</v>
      </c>
      <c r="I57" s="1"/>
      <c r="J57" s="1"/>
    </row>
    <row r="58" spans="2:10" ht="12.75">
      <c r="B58" s="1"/>
      <c r="C58" s="1"/>
      <c r="D58" s="1"/>
      <c r="E58" s="1"/>
      <c r="F58" s="1"/>
      <c r="G58" s="1"/>
      <c r="H58" s="1"/>
      <c r="I58" s="1"/>
      <c r="J58" s="1"/>
    </row>
    <row r="59" spans="2:10" ht="12.75">
      <c r="B59" s="5"/>
      <c r="C59" s="5" t="s">
        <v>64</v>
      </c>
      <c r="D59" s="5"/>
      <c r="E59" s="5"/>
      <c r="F59" s="5" t="s">
        <v>65</v>
      </c>
      <c r="G59" s="5"/>
      <c r="H59" s="5"/>
      <c r="I59" s="5"/>
      <c r="J59" s="1"/>
    </row>
    <row r="60" spans="2:10" ht="12.75">
      <c r="B60" s="5"/>
      <c r="C60" s="5"/>
      <c r="D60" s="5"/>
      <c r="E60" s="5"/>
      <c r="F60" s="5"/>
      <c r="G60" s="5"/>
      <c r="H60" s="5"/>
      <c r="I60" s="5"/>
      <c r="J60" s="1"/>
    </row>
    <row r="61" spans="2:9" ht="12.75">
      <c r="B61" s="5"/>
      <c r="C61" s="6" t="s">
        <v>66</v>
      </c>
      <c r="D61" s="5"/>
      <c r="E61" s="5"/>
      <c r="F61" s="5" t="s">
        <v>67</v>
      </c>
      <c r="G61" s="5"/>
      <c r="H61" s="5"/>
      <c r="I61" s="5"/>
    </row>
    <row r="62" spans="2:9" ht="12.75">
      <c r="B62" s="5"/>
      <c r="C62" s="5"/>
      <c r="D62" s="5"/>
      <c r="E62" s="5"/>
      <c r="F62" s="5"/>
      <c r="G62" s="5"/>
      <c r="H62" s="5"/>
      <c r="I62" s="5"/>
    </row>
    <row r="63" spans="2:9" ht="12.75">
      <c r="B63" s="5"/>
      <c r="C63" s="5"/>
      <c r="D63" s="5"/>
      <c r="E63" s="5"/>
      <c r="F63" s="5"/>
      <c r="G63" s="5"/>
      <c r="H63" s="5"/>
      <c r="I63" s="5"/>
    </row>
    <row r="64" spans="2:9" ht="12.75">
      <c r="B64" s="5"/>
      <c r="C64" s="5"/>
      <c r="D64" s="5"/>
      <c r="E64" s="5"/>
      <c r="F64" s="5"/>
      <c r="G64" s="5"/>
      <c r="H64" s="5"/>
      <c r="I64" s="5"/>
    </row>
    <row r="65" spans="2:9" ht="12.75">
      <c r="B65" s="5"/>
      <c r="C65" s="5"/>
      <c r="D65" s="5"/>
      <c r="E65" s="5"/>
      <c r="F65" s="5"/>
      <c r="G65" s="5"/>
      <c r="H65" s="5"/>
      <c r="I65" s="5"/>
    </row>
    <row r="66" spans="2:9" ht="12.75">
      <c r="B66" s="5"/>
      <c r="C66" s="5"/>
      <c r="D66" s="5"/>
      <c r="E66" s="5"/>
      <c r="F66" s="5"/>
      <c r="G66" s="5"/>
      <c r="H66" s="5"/>
      <c r="I66" s="5"/>
    </row>
    <row r="67" spans="2:9" ht="12.75">
      <c r="B67" s="5"/>
      <c r="C67" s="5"/>
      <c r="D67" s="5"/>
      <c r="E67" s="5"/>
      <c r="F67" s="5"/>
      <c r="G67" s="5"/>
      <c r="H67" s="5"/>
      <c r="I67" s="5"/>
    </row>
    <row r="68" spans="2:9" ht="12.75">
      <c r="B68" s="5"/>
      <c r="C68" s="5"/>
      <c r="D68" s="5"/>
      <c r="E68" s="5"/>
      <c r="F68" s="5"/>
      <c r="G68" s="5"/>
      <c r="H68" s="5"/>
      <c r="I68" s="5"/>
    </row>
    <row r="69" spans="2:9" ht="12.75">
      <c r="B69" s="5"/>
      <c r="C69" s="5"/>
      <c r="D69" s="5"/>
      <c r="E69" s="5"/>
      <c r="F69" s="5"/>
      <c r="G69" s="5"/>
      <c r="H69" s="5"/>
      <c r="I69" s="5"/>
    </row>
  </sheetData>
  <sheetProtection/>
  <mergeCells count="9">
    <mergeCell ref="I5:J5"/>
    <mergeCell ref="B3:H3"/>
    <mergeCell ref="C4:H4"/>
    <mergeCell ref="B5:B6"/>
    <mergeCell ref="C5:C6"/>
    <mergeCell ref="D5:D6"/>
    <mergeCell ref="E5:E6"/>
    <mergeCell ref="F5:F6"/>
    <mergeCell ref="G5:H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Defaultuser</cp:lastModifiedBy>
  <cp:lastPrinted>2018-02-06T14:57:08Z</cp:lastPrinted>
  <dcterms:created xsi:type="dcterms:W3CDTF">1996-10-08T23:32:33Z</dcterms:created>
  <dcterms:modified xsi:type="dcterms:W3CDTF">2018-06-18T08:06:37Z</dcterms:modified>
  <cp:category/>
  <cp:version/>
  <cp:contentType/>
  <cp:contentStatus/>
</cp:coreProperties>
</file>