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факт 2017 " sheetId="1" r:id="rId3"/>
    <sheet state="visible" name="вик 2017р " sheetId="2" r:id="rId4"/>
  </sheets>
  <definedNames/>
  <calcPr/>
</workbook>
</file>

<file path=xl/sharedStrings.xml><?xml version="1.0" encoding="utf-8"?>
<sst xmlns="http://schemas.openxmlformats.org/spreadsheetml/2006/main" count="255" uniqueCount="123">
  <si>
    <t>Додаток 2</t>
  </si>
  <si>
    <t>Напрями діяльності та заходи Програми розвитку лісового господарства Тернопільщини на 2017-2021 роки,</t>
  </si>
  <si>
    <t>Додаток 1</t>
  </si>
  <si>
    <t>Інформація про виконання заходів Програми розвитку лісового господарства Тернопільщини на 2017-2021 роки</t>
  </si>
  <si>
    <t xml:space="preserve">  що затверджена Тернопільською обласною радою  (рішення від 10.05.2017 № 538)</t>
  </si>
  <si>
    <t>млн грн</t>
  </si>
  <si>
    <t>№ з/п</t>
  </si>
  <si>
    <t>Назва напрямку діяльності (пріорітетні завдання)</t>
  </si>
  <si>
    <t xml:space="preserve">Перелік заходів програми </t>
  </si>
  <si>
    <t>Строк вико-нання заходу</t>
  </si>
  <si>
    <t>Найменування завдання</t>
  </si>
  <si>
    <t>Виконавці</t>
  </si>
  <si>
    <t>Джерела фінсування</t>
  </si>
  <si>
    <t>Обсяги фінансування (вартість)</t>
  </si>
  <si>
    <t>Найменування показників виконання завдання</t>
  </si>
  <si>
    <t>Одиниця виміру</t>
  </si>
  <si>
    <t>Значення показників</t>
  </si>
  <si>
    <t>Досягнутий результат</t>
  </si>
  <si>
    <t>Відповідальні виконавці</t>
  </si>
  <si>
    <t>2017 рік</t>
  </si>
  <si>
    <t>%  вик.</t>
  </si>
  <si>
    <t>% викон</t>
  </si>
  <si>
    <t>План</t>
  </si>
  <si>
    <t>Факт</t>
  </si>
  <si>
    <t>1.</t>
  </si>
  <si>
    <t xml:space="preserve"> Підвищення рівня лісистості </t>
  </si>
  <si>
    <t xml:space="preserve">    План</t>
  </si>
  <si>
    <t xml:space="preserve"> площа лісорозведення</t>
  </si>
  <si>
    <t xml:space="preserve">    Факт</t>
  </si>
  <si>
    <t>тис. га</t>
  </si>
  <si>
    <t>підприємства, що входять до сфери управління обласного управління лісового та мисливського господарства</t>
  </si>
  <si>
    <t>створення нових захисних лісосмуг вздовж автомобільних доріг області</t>
  </si>
  <si>
    <t>га</t>
  </si>
  <si>
    <t>Служба автомобільних доріг області</t>
  </si>
  <si>
    <t xml:space="preserve">Підвищення рівня лісистості </t>
  </si>
  <si>
    <t>2.</t>
  </si>
  <si>
    <t>Нарощування ресурсного та екологічного потенціалу лісів, забезпечення ведення лісового господарства на засадах сталого розвитку</t>
  </si>
  <si>
    <t>Лісорозведення, створення нових лісів</t>
  </si>
  <si>
    <t xml:space="preserve">  площа відновлення лісів всього, в тому числі</t>
  </si>
  <si>
    <t>2017-2021 роки</t>
  </si>
  <si>
    <t>Тернопільське обласне управління лісового та мисливського господарства</t>
  </si>
  <si>
    <t>кошти інших джерел</t>
  </si>
  <si>
    <t>Всього, в тому числі виконавцями</t>
  </si>
  <si>
    <t>Асоціація "Тернопільагроліс"</t>
  </si>
  <si>
    <t xml:space="preserve"> площа лісів, на якій проведені рубки формування і оздоровлення лісів</t>
  </si>
  <si>
    <t>Створення нових лісів на площі 60,5 га, вирощування їх  і переведення в покриті лісом площі</t>
  </si>
  <si>
    <t>утримання захисних лісосмуг вздовж автомобільних доріг</t>
  </si>
  <si>
    <t>км</t>
  </si>
  <si>
    <t>Оформлення права постійного користування земельними ділянками для лісорозведення</t>
  </si>
  <si>
    <t xml:space="preserve"> обсяг загального запасу заготовленої під час проведення рубок формування і оздоровлення лісів деревини</t>
  </si>
  <si>
    <t>Збільшення площі лісів, досягнення позитивного екологічного ефекту, захист земель від ерозії, підвищення рівня лісистості</t>
  </si>
  <si>
    <t>тис. куб. метрів</t>
  </si>
  <si>
    <t>обласний бюджет</t>
  </si>
  <si>
    <t xml:space="preserve"> Проведення робіт з відновлення лісів</t>
  </si>
  <si>
    <t xml:space="preserve"> будівництво розсадницького і насіннєвого комплексу</t>
  </si>
  <si>
    <t>Забезпечення відновлення лісів після зрубів на загальній площі  650 га.  Вирощування лісових культур</t>
  </si>
  <si>
    <t>тис. грн</t>
  </si>
  <si>
    <t>державне підприємство "Чортківське ЛГ"</t>
  </si>
  <si>
    <t>Вирощування садивного матеріалу, створення і утримання селекційних комплексів, плантацій, розсадників</t>
  </si>
  <si>
    <t>Вирощування  стандартного садивного матеріалу для потреб лісорозведення та лісовідновлення в загальній кількості 7,2 млн  шт</t>
  </si>
  <si>
    <t>3.</t>
  </si>
  <si>
    <t>Проведення рубок формування і оздоровлення лісів</t>
  </si>
  <si>
    <t>Підвищення стійкості лісових екосистем, забезпечення охорони і захисту лісів</t>
  </si>
  <si>
    <t xml:space="preserve"> протяжність створених протипожежних розривів, мінералізованих смуг, що доглядаються, всього</t>
  </si>
  <si>
    <t>тис. км</t>
  </si>
  <si>
    <t>Підвищення продуктивності лісів, заготівля деревини для потреб економіки області в кількості 144,6 тис. куб.м.</t>
  </si>
  <si>
    <t>Придбання і оновлення парку лісогосподарської техніки і знарядь</t>
  </si>
  <si>
    <t>Оновлення наявної техніки і знарядь для потреб лісового господарства</t>
  </si>
  <si>
    <r>
      <rPr/>
      <t>Утримання існуючої мережі об</t>
    </r>
    <r>
      <rPr>
        <color rgb="FF000000"/>
      </rPr>
      <t>'</t>
    </r>
    <r>
      <rPr>
        <color rgb="FF000000"/>
      </rPr>
      <t>єктів природно-заповідного фонду і збереження біорізноманіття</t>
    </r>
  </si>
  <si>
    <t xml:space="preserve"> площа, на якій проведені лісозахисні заходи</t>
  </si>
  <si>
    <t xml:space="preserve">Утримання в належному стані   об’єктів  природно-заповідного фонду </t>
  </si>
  <si>
    <r>
      <rPr/>
      <t>Будівництво розсадницького і насіннєвого комплексу та інших об</t>
    </r>
    <r>
      <rPr>
        <color rgb="FF000000"/>
      </rPr>
      <t>'</t>
    </r>
    <r>
      <rPr>
        <color rgb="FF000000"/>
      </rPr>
      <t>єктів лісогосподарського призначення</t>
    </r>
  </si>
  <si>
    <t>4.</t>
  </si>
  <si>
    <t>Відтворення, охорона і раціональне використання мисливської фауни</t>
  </si>
  <si>
    <t xml:space="preserve"> обсяг середніх витрат на 1 тис. гектарів мисливських угідь, пов’язаних з охороною і відтворенням мисливських тварин</t>
  </si>
  <si>
    <t>гривень</t>
  </si>
  <si>
    <t>Забезпечується  вирощування садивного матеріалу із закритою системою (більше 100 тис. шт в рік), а також садивного матеріалу покращених спадкових властивостей</t>
  </si>
  <si>
    <t xml:space="preserve"> кількість диких копитних тварин у мисливських угіддях</t>
  </si>
  <si>
    <t>тис. голів</t>
  </si>
  <si>
    <t>користувачі мисливських угідь</t>
  </si>
  <si>
    <t xml:space="preserve">Забезпечення охорони лісів від пожеж, протипожежне облаштування лісів </t>
  </si>
  <si>
    <t>5.</t>
  </si>
  <si>
    <t>Підвищення ефективності управління лісовим господарством</t>
  </si>
  <si>
    <t xml:space="preserve"> площа, на якій проведене безперервне лісовпорядкування, всього</t>
  </si>
  <si>
    <t>6.</t>
  </si>
  <si>
    <t>Раціональне використання лісових ресурсів</t>
  </si>
  <si>
    <t xml:space="preserve">обсяг заготовленої під час проведення рубок головного користування ліквідної деревини </t>
  </si>
  <si>
    <t>Створено протипожежні захисні смуги протяжністю153 км, а також  забезпечено їх догляд  протяжністю 501 км</t>
  </si>
  <si>
    <t>протяжність збудованих, реконструйованих і відновлених доріг лісогосподарського призначення</t>
  </si>
  <si>
    <t>7.</t>
  </si>
  <si>
    <t>Екологічне виховання</t>
  </si>
  <si>
    <t>робота шкільних лісництв, еколого- просвітницького центру</t>
  </si>
  <si>
    <t>Од.</t>
  </si>
  <si>
    <t>Тернопільське обласне управління лісового та мисливського господарства, управління освіти і науки; фізичної культури  та спорту облдержадміністрації</t>
  </si>
  <si>
    <t>благоустрій рекреаційних ділянок</t>
  </si>
  <si>
    <r>
      <rPr/>
      <t>Придбання пожежної техніки, засобів пожежогасіння та зв</t>
    </r>
    <r>
      <rPr>
        <color rgb="FF000000"/>
      </rPr>
      <t>'</t>
    </r>
    <r>
      <rPr>
        <color rgb="FF000000"/>
      </rPr>
      <t>язку</t>
    </r>
  </si>
  <si>
    <t xml:space="preserve">2017-2021 роки </t>
  </si>
  <si>
    <t>підприємства, що входять до сфери управління  обласного управління  лісового та мисливського господарства</t>
  </si>
  <si>
    <t>В.М.Стахів</t>
  </si>
  <si>
    <t>Оновлення пожежної техніки і забезпечення охорони лісів від пожеж</t>
  </si>
  <si>
    <t>Здійснення лісозахисних заходів, придбання препаратів та проведення заходів боротьби з шкідниками і хворобами лісів</t>
  </si>
  <si>
    <t>О.П.Яремко</t>
  </si>
  <si>
    <t>Ліквідація осередків шкідників, моніторинг санітарного стану лісових насаджень</t>
  </si>
  <si>
    <t>Ведення мисливського господарства, здійснення державного регулювання в галузі мисливства, та полювання, охорона, використання і відтворення мисливської фауни,  поліпшення стану мисливських угідь</t>
  </si>
  <si>
    <t>Забезпечення охорони диких  тварин у мисливських угіддях області</t>
  </si>
  <si>
    <t>Проведення безперервного лісовпорядкування в лісах, намічення господарських заходів, моніторинг стану лісів</t>
  </si>
  <si>
    <t>Одержання достовірної інформації про стан лісового фонду</t>
  </si>
  <si>
    <t>Набуття та оформлення права постійного користування земельними ділянками</t>
  </si>
  <si>
    <t xml:space="preserve">Оформлення права постійного користування земельними ділянками лісового фонду </t>
  </si>
  <si>
    <t>районні бюджети</t>
  </si>
  <si>
    <t>Проведення рубок головного користування, заготівля і реалізація лісопродукції</t>
  </si>
  <si>
    <t xml:space="preserve">Заготівля в порядку проведення рубок головного користування деревини в обсязі 146,4 тис. куб.м. </t>
  </si>
  <si>
    <t>капітальний ремонт та реконструкція доріг лісогосподарського призначення</t>
  </si>
  <si>
    <t>Поведення будівництва і ремонту  лісових доріг, облаштування твердого покриття</t>
  </si>
  <si>
    <t>Еколого-просвітницька діяльність, робота шкільних лісництв та інші заходи</t>
  </si>
  <si>
    <t>Покращення еколого- просвітницької роботи, виховання шкільної молоді</t>
  </si>
  <si>
    <t>Благоустрій рекреаційних ділянок та розвиток рекреаційної інфраструктури</t>
  </si>
  <si>
    <r>
      <rPr/>
      <t>Облаштування додаткових рекреаційних пунктів вздовж автодоріг, утримання існуючих об</t>
    </r>
    <r>
      <rPr>
        <color rgb="FF000000"/>
      </rPr>
      <t>'</t>
    </r>
    <r>
      <rPr>
        <color rgb="FF000000"/>
      </rPr>
      <t>єктів</t>
    </r>
  </si>
  <si>
    <t xml:space="preserve"> Обласний бюджет</t>
  </si>
  <si>
    <t>Районні бюджети</t>
  </si>
  <si>
    <t>Інші джерела</t>
  </si>
  <si>
    <t>Всього</t>
  </si>
  <si>
    <t xml:space="preserve">В.М.Стахів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</si>
</sst>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0.0"/>
  </numFmts>
  <fonts count="6">
    <font>
      <sz val="11.0"/>
      <color rgb="FF000000"/>
      <name val="Calibri"/>
    </font>
    <font>
      <sz val="10.0"/>
      <name val="Arial"/>
    </font>
    <font>
      <sz val="10.0"/>
      <color rgb="FF000000"/>
      <name val="Arial"/>
    </font>
    <font>
      <b/>
      <sz val="10.0"/>
      <color rgb="FF000000"/>
      <name val="Arial"/>
    </font>
    <font>
      <b/>
      <i/>
      <sz val="10.0"/>
      <color rgb="FF000000"/>
      <name val="Arial"/>
    </font>
    <font/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34">
    <border/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top style="thin">
        <color rgb="FF000000"/>
      </top>
    </border>
    <border>
      <top style="thin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97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Alignment="1" applyFont="1">
      <alignment horizontal="right"/>
    </xf>
    <xf borderId="0" fillId="0" fontId="2" numFmtId="0" xfId="0" applyAlignment="1" applyFont="1">
      <alignment horizontal="center"/>
    </xf>
    <xf borderId="0" fillId="0" fontId="2" numFmtId="0" xfId="0" applyFont="1"/>
    <xf borderId="0" fillId="0" fontId="3" numFmtId="0" xfId="0" applyAlignment="1" applyFont="1">
      <alignment horizontal="center"/>
    </xf>
    <xf borderId="0" fillId="0" fontId="3" numFmtId="0" xfId="0" applyAlignment="1" applyFont="1">
      <alignment horizontal="center" readingOrder="0"/>
    </xf>
    <xf borderId="0" fillId="0" fontId="4" numFmtId="0" xfId="0" applyFont="1"/>
    <xf borderId="0" fillId="0" fontId="3" numFmtId="0" xfId="0" applyFont="1"/>
    <xf borderId="1" fillId="0" fontId="3" numFmtId="0" xfId="0" applyAlignment="1" applyBorder="1" applyFont="1">
      <alignment horizontal="center" shrinkToFit="0" wrapText="1"/>
    </xf>
    <xf borderId="0" fillId="0" fontId="3" numFmtId="0" xfId="0" applyAlignment="1" applyFont="1">
      <alignment horizontal="center" shrinkToFit="0" wrapText="1"/>
    </xf>
    <xf borderId="2" fillId="0" fontId="3" numFmtId="0" xfId="0" applyAlignment="1" applyBorder="1" applyFont="1">
      <alignment horizontal="center" shrinkToFit="0" wrapText="1"/>
    </xf>
    <xf borderId="3" fillId="0" fontId="2" numFmtId="0" xfId="0" applyAlignment="1" applyBorder="1" applyFont="1">
      <alignment horizontal="center" shrinkToFit="0" wrapText="1"/>
    </xf>
    <xf borderId="4" fillId="0" fontId="3" numFmtId="0" xfId="0" applyAlignment="1" applyBorder="1" applyFont="1">
      <alignment horizontal="center" shrinkToFit="0" wrapText="1"/>
    </xf>
    <xf borderId="5" fillId="0" fontId="5" numFmtId="0" xfId="0" applyBorder="1" applyFont="1"/>
    <xf borderId="6" fillId="0" fontId="2" numFmtId="0" xfId="0" applyAlignment="1" applyBorder="1" applyFont="1">
      <alignment horizontal="center" shrinkToFit="0" wrapText="1"/>
    </xf>
    <xf borderId="7" fillId="0" fontId="5" numFmtId="0" xfId="0" applyBorder="1" applyFont="1"/>
    <xf borderId="8" fillId="0" fontId="5" numFmtId="0" xfId="0" applyBorder="1" applyFont="1"/>
    <xf borderId="9" fillId="0" fontId="3" numFmtId="0" xfId="0" applyAlignment="1" applyBorder="1" applyFont="1">
      <alignment horizontal="center" shrinkToFit="0" wrapText="1"/>
    </xf>
    <xf borderId="10" fillId="0" fontId="5" numFmtId="0" xfId="0" applyBorder="1" applyFont="1"/>
    <xf borderId="11" fillId="0" fontId="5" numFmtId="0" xfId="0" applyBorder="1" applyFont="1"/>
    <xf borderId="3" fillId="0" fontId="2" numFmtId="0" xfId="0" applyAlignment="1" applyBorder="1" applyFont="1">
      <alignment horizontal="center" shrinkToFit="0" vertical="center" wrapText="1"/>
    </xf>
    <xf borderId="12" fillId="0" fontId="5" numFmtId="0" xfId="0" applyBorder="1" applyFont="1"/>
    <xf borderId="6" fillId="0" fontId="3" numFmtId="0" xfId="0" applyAlignment="1" applyBorder="1" applyFont="1">
      <alignment horizontal="center"/>
    </xf>
    <xf borderId="13" fillId="0" fontId="5" numFmtId="0" xfId="0" applyBorder="1" applyFont="1"/>
    <xf borderId="14" fillId="0" fontId="3" numFmtId="0" xfId="0" applyAlignment="1" applyBorder="1" applyFont="1">
      <alignment horizontal="center"/>
    </xf>
    <xf borderId="15" fillId="0" fontId="2" numFmtId="0" xfId="0" applyAlignment="1" applyBorder="1" applyFont="1">
      <alignment horizontal="center" shrinkToFit="0" wrapText="1"/>
    </xf>
    <xf borderId="16" fillId="0" fontId="5" numFmtId="0" xfId="0" applyBorder="1" applyFont="1"/>
    <xf borderId="15" fillId="0" fontId="2" numFmtId="0" xfId="0" applyAlignment="1" applyBorder="1" applyFont="1">
      <alignment horizontal="center" shrinkToFit="0" vertical="top" wrapText="1"/>
    </xf>
    <xf borderId="17" fillId="0" fontId="5" numFmtId="0" xfId="0" applyBorder="1" applyFont="1"/>
    <xf borderId="15" fillId="0" fontId="3" numFmtId="0" xfId="0" applyBorder="1" applyFont="1"/>
    <xf borderId="15" fillId="0" fontId="2" numFmtId="0" xfId="0" applyAlignment="1" applyBorder="1" applyFont="1">
      <alignment horizontal="center" shrinkToFit="0" vertical="center" wrapText="1"/>
    </xf>
    <xf borderId="18" fillId="0" fontId="5" numFmtId="0" xfId="0" applyBorder="1" applyFont="1"/>
    <xf borderId="19" fillId="0" fontId="5" numFmtId="0" xfId="0" applyBorder="1" applyFont="1"/>
    <xf borderId="20" fillId="0" fontId="2" numFmtId="0" xfId="0" applyAlignment="1" applyBorder="1" applyFont="1">
      <alignment horizontal="center" shrinkToFit="0" vertical="center" wrapText="1"/>
    </xf>
    <xf borderId="15" fillId="0" fontId="2" numFmtId="164" xfId="0" applyAlignment="1" applyBorder="1" applyFont="1" applyNumberFormat="1">
      <alignment horizontal="center" shrinkToFit="0" vertical="center" wrapText="1"/>
    </xf>
    <xf borderId="3" fillId="0" fontId="2" numFmtId="0" xfId="0" applyAlignment="1" applyBorder="1" applyFont="1">
      <alignment horizontal="center" vertical="center"/>
    </xf>
    <xf borderId="3" fillId="0" fontId="1" numFmtId="0" xfId="0" applyAlignment="1" applyBorder="1" applyFont="1">
      <alignment horizontal="center" vertical="center"/>
    </xf>
    <xf borderId="3" fillId="0" fontId="2" numFmtId="164" xfId="0" applyAlignment="1" applyBorder="1" applyFont="1" applyNumberFormat="1">
      <alignment horizontal="center" vertical="center"/>
    </xf>
    <xf borderId="3" fillId="0" fontId="2" numFmtId="164" xfId="0" applyAlignment="1" applyBorder="1" applyFont="1" applyNumberFormat="1">
      <alignment horizontal="center" shrinkToFit="0" vertical="center" wrapText="1"/>
    </xf>
    <xf borderId="21" fillId="0" fontId="2" numFmtId="0" xfId="0" applyAlignment="1" applyBorder="1" applyFont="1">
      <alignment horizontal="center" shrinkToFit="0" vertical="center" wrapText="1"/>
    </xf>
    <xf borderId="14" fillId="0" fontId="2" numFmtId="0" xfId="0" applyAlignment="1" applyBorder="1" applyFont="1">
      <alignment horizontal="center" shrinkToFit="0" vertical="center" wrapText="1"/>
    </xf>
    <xf borderId="0" fillId="0" fontId="2" numFmtId="0" xfId="0" applyAlignment="1" applyFont="1">
      <alignment horizontal="center" shrinkToFit="0" vertical="center" wrapText="1"/>
    </xf>
    <xf borderId="0" fillId="0" fontId="2" numFmtId="164" xfId="0" applyAlignment="1" applyFont="1" applyNumberFormat="1">
      <alignment horizontal="center" shrinkToFit="0" vertical="center" wrapText="1"/>
    </xf>
    <xf borderId="13" fillId="0" fontId="2" numFmtId="0" xfId="0" applyAlignment="1" applyBorder="1" applyFont="1">
      <alignment horizontal="center" vertical="center"/>
    </xf>
    <xf borderId="0" fillId="0" fontId="2" numFmtId="0" xfId="0" applyAlignment="1" applyFont="1">
      <alignment horizontal="center" shrinkToFit="0" vertical="top" wrapText="1"/>
    </xf>
    <xf borderId="13" fillId="0" fontId="1" numFmtId="0" xfId="0" applyAlignment="1" applyBorder="1" applyFont="1">
      <alignment horizontal="center" vertical="center"/>
    </xf>
    <xf borderId="13" fillId="0" fontId="2" numFmtId="164" xfId="0" applyAlignment="1" applyBorder="1" applyFont="1" applyNumberFormat="1">
      <alignment horizontal="center" vertical="center"/>
    </xf>
    <xf borderId="13" fillId="0" fontId="2" numFmtId="0" xfId="0" applyAlignment="1" applyBorder="1" applyFont="1">
      <alignment horizontal="center" shrinkToFit="0" vertical="center" wrapText="1"/>
    </xf>
    <xf borderId="3" fillId="0" fontId="2" numFmtId="0" xfId="0" applyAlignment="1" applyBorder="1" applyFont="1">
      <alignment horizontal="center" shrinkToFit="0" vertical="top" wrapText="1"/>
    </xf>
    <xf borderId="22" fillId="0" fontId="2" numFmtId="0" xfId="0" applyAlignment="1" applyBorder="1" applyFont="1">
      <alignment horizontal="center" shrinkToFit="0" vertical="center" wrapText="1"/>
    </xf>
    <xf borderId="12" fillId="0" fontId="2" numFmtId="0" xfId="0" applyAlignment="1" applyBorder="1" applyFont="1">
      <alignment horizontal="center" shrinkToFit="0" vertical="center" wrapText="1"/>
    </xf>
    <xf borderId="13" fillId="0" fontId="2" numFmtId="164" xfId="0" applyAlignment="1" applyBorder="1" applyFont="1" applyNumberFormat="1">
      <alignment horizontal="center" shrinkToFit="0" vertical="center" wrapText="1"/>
    </xf>
    <xf borderId="13" fillId="0" fontId="2" numFmtId="0" xfId="0" applyAlignment="1" applyBorder="1" applyFont="1">
      <alignment horizontal="center" shrinkToFit="0" vertical="top" wrapText="1"/>
    </xf>
    <xf borderId="23" fillId="2" fontId="2" numFmtId="164" xfId="0" applyAlignment="1" applyBorder="1" applyFill="1" applyFont="1" applyNumberFormat="1">
      <alignment horizontal="center" vertical="center"/>
    </xf>
    <xf borderId="22" fillId="2" fontId="2" numFmtId="0" xfId="0" applyAlignment="1" applyBorder="1" applyFont="1">
      <alignment horizontal="center" shrinkToFit="0" vertical="center" wrapText="1"/>
    </xf>
    <xf borderId="3" fillId="2" fontId="2" numFmtId="164" xfId="0" applyAlignment="1" applyBorder="1" applyFont="1" applyNumberFormat="1">
      <alignment horizontal="center" vertical="center"/>
    </xf>
    <xf borderId="21" fillId="2" fontId="2" numFmtId="0" xfId="0" applyAlignment="1" applyBorder="1" applyFont="1">
      <alignment horizontal="center" shrinkToFit="0" vertical="center" wrapText="1"/>
    </xf>
    <xf borderId="24" fillId="0" fontId="2" numFmtId="0" xfId="0" applyAlignment="1" applyBorder="1" applyFont="1">
      <alignment horizontal="center" shrinkToFit="0" vertical="center" wrapText="1"/>
    </xf>
    <xf borderId="14" fillId="0" fontId="2" numFmtId="0" xfId="0" applyAlignment="1" applyBorder="1" applyFont="1">
      <alignment shrinkToFit="0" vertical="center" wrapText="1"/>
    </xf>
    <xf borderId="3" fillId="0" fontId="2" numFmtId="0" xfId="0" applyAlignment="1" applyBorder="1" applyFont="1">
      <alignment shrinkToFit="0" vertical="center" wrapText="1"/>
    </xf>
    <xf borderId="25" fillId="0" fontId="2" numFmtId="1" xfId="0" applyAlignment="1" applyBorder="1" applyFont="1" applyNumberFormat="1">
      <alignment vertical="center"/>
    </xf>
    <xf borderId="11" fillId="0" fontId="2" numFmtId="0" xfId="0" applyAlignment="1" applyBorder="1" applyFont="1">
      <alignment horizontal="center" shrinkToFit="0" vertical="center" wrapText="1"/>
    </xf>
    <xf borderId="15" fillId="0" fontId="2" numFmtId="0" xfId="0" applyAlignment="1" applyBorder="1" applyFont="1">
      <alignment shrinkToFit="0" vertical="center" wrapText="1"/>
    </xf>
    <xf borderId="15" fillId="0" fontId="2" numFmtId="1" xfId="0" applyAlignment="1" applyBorder="1" applyFont="1" applyNumberFormat="1">
      <alignment horizontal="center" vertical="center"/>
    </xf>
    <xf borderId="12" fillId="0" fontId="2" numFmtId="1" xfId="0" applyAlignment="1" applyBorder="1" applyFont="1" applyNumberFormat="1">
      <alignment horizontal="center" vertical="center"/>
    </xf>
    <xf borderId="0" fillId="0" fontId="2" numFmtId="0" xfId="0" applyAlignment="1" applyFont="1">
      <alignment horizontal="left" shrinkToFit="0" vertical="top" wrapText="1"/>
    </xf>
    <xf borderId="15" fillId="0" fontId="2" numFmtId="164" xfId="0" applyAlignment="1" applyBorder="1" applyFont="1" applyNumberFormat="1">
      <alignment horizontal="center" vertical="center"/>
    </xf>
    <xf borderId="0" fillId="0" fontId="2" numFmtId="0" xfId="0" applyAlignment="1" applyFont="1">
      <alignment shrinkToFit="0" vertical="center" wrapText="1"/>
    </xf>
    <xf borderId="0" fillId="0" fontId="2" numFmtId="0" xfId="0" applyAlignment="1" applyFont="1">
      <alignment horizontal="left" readingOrder="0" shrinkToFit="0" vertical="center" wrapText="1"/>
    </xf>
    <xf borderId="0" fillId="0" fontId="3" numFmtId="0" xfId="0" applyAlignment="1" applyFont="1">
      <alignment horizontal="left"/>
    </xf>
    <xf borderId="0" fillId="0" fontId="2" numFmtId="0" xfId="0" applyAlignment="1" applyFont="1">
      <alignment horizontal="left"/>
    </xf>
    <xf borderId="26" fillId="0" fontId="2" numFmtId="0" xfId="0" applyAlignment="1" applyBorder="1" applyFont="1">
      <alignment horizontal="center" shrinkToFit="0" vertical="center" wrapText="1"/>
    </xf>
    <xf borderId="15" fillId="0" fontId="2" numFmtId="2" xfId="0" applyAlignment="1" applyBorder="1" applyFont="1" applyNumberFormat="1">
      <alignment horizontal="center" shrinkToFit="0" vertical="center" wrapText="1"/>
    </xf>
    <xf borderId="12" fillId="0" fontId="2" numFmtId="164" xfId="0" applyAlignment="1" applyBorder="1" applyFont="1" applyNumberFormat="1">
      <alignment horizontal="center" vertical="center"/>
    </xf>
    <xf borderId="19" fillId="0" fontId="2" numFmtId="0" xfId="0" applyAlignment="1" applyBorder="1" applyFont="1">
      <alignment horizontal="center" shrinkToFit="0" vertical="center" wrapText="1"/>
    </xf>
    <xf borderId="26" fillId="0" fontId="2" numFmtId="0" xfId="0" applyBorder="1" applyFont="1"/>
    <xf borderId="6" fillId="0" fontId="3" numFmtId="0" xfId="0" applyAlignment="1" applyBorder="1" applyFont="1">
      <alignment horizontal="left"/>
    </xf>
    <xf borderId="15" fillId="0" fontId="3" numFmtId="0" xfId="0" applyAlignment="1" applyBorder="1" applyFont="1">
      <alignment horizontal="center" shrinkToFit="0" wrapText="1"/>
    </xf>
    <xf borderId="3" fillId="0" fontId="2" numFmtId="164" xfId="0" applyBorder="1" applyFont="1" applyNumberFormat="1"/>
    <xf borderId="22" fillId="0" fontId="2" numFmtId="0" xfId="0" applyBorder="1" applyFont="1"/>
    <xf borderId="15" fillId="0" fontId="3" numFmtId="0" xfId="0" applyAlignment="1" applyBorder="1" applyFont="1">
      <alignment horizontal="left"/>
    </xf>
    <xf borderId="20" fillId="0" fontId="2" numFmtId="0" xfId="0" applyBorder="1" applyFont="1"/>
    <xf borderId="14" fillId="0" fontId="3" numFmtId="0" xfId="0" applyAlignment="1" applyBorder="1" applyFont="1">
      <alignment horizontal="left"/>
    </xf>
    <xf borderId="25" fillId="0" fontId="5" numFmtId="0" xfId="0" applyBorder="1" applyFont="1"/>
    <xf borderId="27" fillId="0" fontId="5" numFmtId="0" xfId="0" applyBorder="1" applyFont="1"/>
    <xf borderId="3" fillId="0" fontId="3" numFmtId="0" xfId="0" applyAlignment="1" applyBorder="1" applyFont="1">
      <alignment horizontal="center" shrinkToFit="0" wrapText="1"/>
    </xf>
    <xf borderId="3" fillId="0" fontId="3" numFmtId="2" xfId="0" applyAlignment="1" applyBorder="1" applyFont="1" applyNumberFormat="1">
      <alignment horizontal="center" shrinkToFit="0" wrapText="1"/>
    </xf>
    <xf borderId="21" fillId="0" fontId="2" numFmtId="0" xfId="0" applyBorder="1" applyFont="1"/>
    <xf borderId="28" fillId="0" fontId="2" numFmtId="0" xfId="0" applyBorder="1" applyFont="1"/>
    <xf borderId="29" fillId="0" fontId="3" numFmtId="0" xfId="0" applyAlignment="1" applyBorder="1" applyFont="1">
      <alignment horizontal="left"/>
    </xf>
    <xf borderId="30" fillId="0" fontId="5" numFmtId="0" xfId="0" applyBorder="1" applyFont="1"/>
    <xf borderId="31" fillId="0" fontId="5" numFmtId="0" xfId="0" applyBorder="1" applyFont="1"/>
    <xf borderId="32" fillId="0" fontId="3" numFmtId="0" xfId="0" applyAlignment="1" applyBorder="1" applyFont="1">
      <alignment horizontal="center" shrinkToFit="0" wrapText="1"/>
    </xf>
    <xf borderId="32" fillId="0" fontId="3" numFmtId="2" xfId="0" applyAlignment="1" applyBorder="1" applyFont="1" applyNumberFormat="1">
      <alignment horizontal="center" shrinkToFit="0" wrapText="1"/>
    </xf>
    <xf borderId="32" fillId="0" fontId="2" numFmtId="164" xfId="0" applyBorder="1" applyFont="1" applyNumberFormat="1"/>
    <xf borderId="33" fillId="0" fontId="2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5.14"/>
    <col customWidth="1" min="2" max="2" width="23.29"/>
    <col customWidth="1" min="3" max="3" width="30.86"/>
    <col customWidth="1" min="4" max="4" width="10.71"/>
    <col customWidth="1" min="5" max="5" width="7.57"/>
    <col customWidth="1" min="6" max="6" width="7.43"/>
    <col customWidth="1" min="7" max="7" width="9.57"/>
    <col customWidth="1" min="8" max="8" width="37.86"/>
    <col customWidth="1" min="9" max="26" width="8.71"/>
  </cols>
  <sheetData>
    <row r="1" ht="12.0" hidden="1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9.5" customHeight="1">
      <c r="A2" s="1"/>
      <c r="B2" s="1"/>
      <c r="C2" s="1"/>
      <c r="D2" s="3"/>
      <c r="E2" s="1"/>
      <c r="F2" s="1"/>
      <c r="G2" s="1"/>
      <c r="H2" s="2" t="s">
        <v>2</v>
      </c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>
      <c r="A3" s="5" t="s">
        <v>3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>
      <c r="I4" s="8"/>
      <c r="J4" s="8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8.75" customHeight="1">
      <c r="A5" s="10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9.5" customHeight="1">
      <c r="A6" s="12" t="s">
        <v>6</v>
      </c>
      <c r="B6" s="12" t="s">
        <v>10</v>
      </c>
      <c r="C6" s="12" t="s">
        <v>14</v>
      </c>
      <c r="D6" s="12" t="s">
        <v>15</v>
      </c>
      <c r="E6" s="15" t="s">
        <v>16</v>
      </c>
      <c r="F6" s="17"/>
      <c r="G6" s="19"/>
      <c r="H6" s="21" t="s">
        <v>18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23.25" customHeight="1">
      <c r="A7" s="22"/>
      <c r="B7" s="22"/>
      <c r="C7" s="22"/>
      <c r="D7" s="22"/>
      <c r="E7" s="15" t="s">
        <v>19</v>
      </c>
      <c r="F7" s="19"/>
      <c r="G7" s="12" t="s">
        <v>20</v>
      </c>
      <c r="H7" s="22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>
      <c r="A8" s="24"/>
      <c r="B8" s="24"/>
      <c r="C8" s="24"/>
      <c r="D8" s="24"/>
      <c r="E8" s="26" t="s">
        <v>22</v>
      </c>
      <c r="F8" s="26" t="s">
        <v>23</v>
      </c>
      <c r="G8" s="24"/>
      <c r="H8" s="24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>
      <c r="A9" s="26">
        <v>1.0</v>
      </c>
      <c r="B9" s="26">
        <v>2.0</v>
      </c>
      <c r="C9" s="26">
        <v>3.0</v>
      </c>
      <c r="D9" s="26">
        <v>4.0</v>
      </c>
      <c r="E9" s="26">
        <v>5.0</v>
      </c>
      <c r="F9" s="26">
        <v>6.0</v>
      </c>
      <c r="G9" s="26">
        <v>7.0</v>
      </c>
      <c r="H9" s="28">
        <v>8.0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75.75" customHeight="1">
      <c r="A10" s="21" t="s">
        <v>24</v>
      </c>
      <c r="B10" s="21" t="s">
        <v>25</v>
      </c>
      <c r="C10" s="31" t="s">
        <v>27</v>
      </c>
      <c r="D10" s="31" t="s">
        <v>29</v>
      </c>
      <c r="E10" s="31">
        <v>0.06</v>
      </c>
      <c r="F10" s="31">
        <v>0.06</v>
      </c>
      <c r="G10" s="31">
        <f>F10/E10*100</f>
        <v>100</v>
      </c>
      <c r="H10" s="28" t="s">
        <v>30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49.5" customHeight="1">
      <c r="A11" s="24"/>
      <c r="B11" s="24"/>
      <c r="C11" s="31" t="s">
        <v>31</v>
      </c>
      <c r="D11" s="31" t="s">
        <v>32</v>
      </c>
      <c r="E11" s="31">
        <v>1.0</v>
      </c>
      <c r="F11" s="31">
        <v>1.0</v>
      </c>
      <c r="G11" s="31">
        <v>100.0</v>
      </c>
      <c r="H11" s="28" t="s">
        <v>33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37.5" customHeight="1">
      <c r="A12" s="21" t="s">
        <v>35</v>
      </c>
      <c r="B12" s="21" t="s">
        <v>36</v>
      </c>
      <c r="C12" s="21" t="s">
        <v>38</v>
      </c>
      <c r="D12" s="31" t="s">
        <v>29</v>
      </c>
      <c r="E12" s="31">
        <v>0.79</v>
      </c>
      <c r="F12" s="31">
        <v>0.65</v>
      </c>
      <c r="G12" s="35">
        <f t="shared" ref="G12:G15" si="1">F12/E12*100</f>
        <v>82.27848101</v>
      </c>
      <c r="H12" s="28" t="s">
        <v>42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54.75" customHeight="1">
      <c r="A13" s="22"/>
      <c r="B13" s="22"/>
      <c r="C13" s="22"/>
      <c r="D13" s="31" t="s">
        <v>29</v>
      </c>
      <c r="E13" s="31">
        <v>0.69</v>
      </c>
      <c r="F13" s="31">
        <v>0.57</v>
      </c>
      <c r="G13" s="35">
        <f t="shared" si="1"/>
        <v>82.60869565</v>
      </c>
      <c r="H13" s="28" t="s">
        <v>30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22.5" customHeight="1">
      <c r="A14" s="22"/>
      <c r="B14" s="22"/>
      <c r="C14" s="24"/>
      <c r="D14" s="31" t="s">
        <v>29</v>
      </c>
      <c r="E14" s="31">
        <v>0.1</v>
      </c>
      <c r="F14" s="31">
        <v>0.08</v>
      </c>
      <c r="G14" s="35">
        <f t="shared" si="1"/>
        <v>80</v>
      </c>
      <c r="H14" s="28" t="s">
        <v>43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29.25" customHeight="1">
      <c r="A15" s="22"/>
      <c r="B15" s="22"/>
      <c r="C15" s="21" t="s">
        <v>44</v>
      </c>
      <c r="D15" s="21" t="s">
        <v>29</v>
      </c>
      <c r="E15" s="21">
        <v>8.57</v>
      </c>
      <c r="F15" s="21">
        <f>F17+F18</f>
        <v>6.44</v>
      </c>
      <c r="G15" s="39">
        <f t="shared" si="1"/>
        <v>75.14585764</v>
      </c>
      <c r="H15" s="28" t="s">
        <v>42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4.5" hidden="1" customHeight="1">
      <c r="A16" s="22"/>
      <c r="B16" s="22"/>
      <c r="C16" s="22"/>
      <c r="D16" s="24"/>
      <c r="E16" s="24"/>
      <c r="F16" s="24"/>
      <c r="G16" s="24"/>
      <c r="H16" s="28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55.5" customHeight="1">
      <c r="A17" s="22"/>
      <c r="B17" s="22"/>
      <c r="C17" s="22"/>
      <c r="D17" s="31" t="s">
        <v>29</v>
      </c>
      <c r="E17" s="31">
        <v>7.4</v>
      </c>
      <c r="F17" s="31">
        <v>5.9</v>
      </c>
      <c r="G17" s="35">
        <f t="shared" ref="G17:G18" si="2">F17/E17*100</f>
        <v>79.72972973</v>
      </c>
      <c r="H17" s="28" t="s">
        <v>30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20.25" customHeight="1">
      <c r="A18" s="22"/>
      <c r="B18" s="22"/>
      <c r="C18" s="24"/>
      <c r="D18" s="31" t="s">
        <v>29</v>
      </c>
      <c r="E18" s="31">
        <v>1.17</v>
      </c>
      <c r="F18" s="31">
        <v>0.54</v>
      </c>
      <c r="G18" s="35">
        <f t="shared" si="2"/>
        <v>46.15384615</v>
      </c>
      <c r="H18" s="28" t="s">
        <v>43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31.5" customHeight="1">
      <c r="A19" s="24"/>
      <c r="B19" s="24"/>
      <c r="C19" s="31" t="s">
        <v>46</v>
      </c>
      <c r="D19" s="31" t="s">
        <v>47</v>
      </c>
      <c r="E19" s="31">
        <v>10.0</v>
      </c>
      <c r="F19" s="31">
        <v>10.0</v>
      </c>
      <c r="G19" s="35">
        <v>100.0</v>
      </c>
      <c r="H19" s="28" t="s">
        <v>33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31.5" customHeight="1">
      <c r="A20" s="41"/>
      <c r="B20" s="42"/>
      <c r="C20" s="42"/>
      <c r="D20" s="42"/>
      <c r="E20" s="42"/>
      <c r="F20" s="42"/>
      <c r="G20" s="43"/>
      <c r="H20" s="45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31.5" customHeight="1">
      <c r="A21" s="42"/>
      <c r="B21" s="42"/>
      <c r="C21" s="42"/>
      <c r="D21" s="42"/>
      <c r="E21" s="42"/>
      <c r="F21" s="42"/>
      <c r="G21" s="43"/>
      <c r="H21" s="45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30.75" customHeight="1">
      <c r="A22" s="21" t="s">
        <v>35</v>
      </c>
      <c r="B22" s="21"/>
      <c r="C22" s="21" t="s">
        <v>49</v>
      </c>
      <c r="D22" s="31" t="s">
        <v>51</v>
      </c>
      <c r="E22" s="31">
        <v>144.8</v>
      </c>
      <c r="F22" s="31">
        <f>F23+F24</f>
        <v>144.6</v>
      </c>
      <c r="G22" s="35">
        <f t="shared" ref="G22:G25" si="3">F22/E22*100</f>
        <v>99.86187845</v>
      </c>
      <c r="H22" s="28" t="s">
        <v>42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57.0" customHeight="1">
      <c r="A23" s="22"/>
      <c r="B23" s="22"/>
      <c r="C23" s="22"/>
      <c r="D23" s="31" t="s">
        <v>51</v>
      </c>
      <c r="E23" s="31">
        <v>124.9</v>
      </c>
      <c r="F23" s="31">
        <v>132.4</v>
      </c>
      <c r="G23" s="35">
        <f t="shared" si="3"/>
        <v>106.0048038</v>
      </c>
      <c r="H23" s="28" t="s">
        <v>30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32.25" customHeight="1">
      <c r="A24" s="22"/>
      <c r="B24" s="22"/>
      <c r="C24" s="24"/>
      <c r="D24" s="31" t="s">
        <v>51</v>
      </c>
      <c r="E24" s="31">
        <v>19.9</v>
      </c>
      <c r="F24" s="31">
        <v>12.2</v>
      </c>
      <c r="G24" s="35">
        <f t="shared" si="3"/>
        <v>61.30653266</v>
      </c>
      <c r="H24" s="28" t="s">
        <v>43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25.5" customHeight="1">
      <c r="A25" s="22"/>
      <c r="B25" s="22"/>
      <c r="C25" s="21" t="s">
        <v>54</v>
      </c>
      <c r="D25" s="21" t="s">
        <v>56</v>
      </c>
      <c r="E25" s="21">
        <v>700.0</v>
      </c>
      <c r="F25" s="21">
        <v>1178.0</v>
      </c>
      <c r="G25" s="39">
        <f t="shared" si="3"/>
        <v>168.2857143</v>
      </c>
      <c r="H25" s="49" t="s">
        <v>57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1.25" customHeight="1">
      <c r="A26" s="24"/>
      <c r="B26" s="24"/>
      <c r="C26" s="24"/>
      <c r="D26" s="24"/>
      <c r="E26" s="24"/>
      <c r="F26" s="24"/>
      <c r="G26" s="24"/>
      <c r="H26" s="24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28.5" customHeight="1">
      <c r="A27" s="51" t="s">
        <v>60</v>
      </c>
      <c r="B27" s="51" t="s">
        <v>62</v>
      </c>
      <c r="C27" s="51" t="s">
        <v>63</v>
      </c>
      <c r="D27" s="48" t="s">
        <v>64</v>
      </c>
      <c r="E27" s="48">
        <v>0.56</v>
      </c>
      <c r="F27" s="48">
        <v>0.71</v>
      </c>
      <c r="G27" s="52">
        <f t="shared" ref="G27:G30" si="4">F27/E27*100</f>
        <v>126.7857143</v>
      </c>
      <c r="H27" s="53" t="s">
        <v>42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54.75" customHeight="1">
      <c r="A28" s="22"/>
      <c r="B28" s="22"/>
      <c r="C28" s="22"/>
      <c r="D28" s="31" t="s">
        <v>64</v>
      </c>
      <c r="E28" s="31">
        <v>0.47</v>
      </c>
      <c r="F28" s="31">
        <v>0.65</v>
      </c>
      <c r="G28" s="35">
        <f t="shared" si="4"/>
        <v>138.2978723</v>
      </c>
      <c r="H28" s="28" t="s">
        <v>30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21.75" customHeight="1">
      <c r="A29" s="22"/>
      <c r="B29" s="22"/>
      <c r="C29" s="24"/>
      <c r="D29" s="31" t="s">
        <v>64</v>
      </c>
      <c r="E29" s="31">
        <v>0.09</v>
      </c>
      <c r="F29" s="31">
        <v>0.06</v>
      </c>
      <c r="G29" s="35">
        <f t="shared" si="4"/>
        <v>66.66666667</v>
      </c>
      <c r="H29" s="28" t="s">
        <v>43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30.75" customHeight="1">
      <c r="A30" s="22"/>
      <c r="B30" s="22"/>
      <c r="C30" s="21" t="s">
        <v>69</v>
      </c>
      <c r="D30" s="31" t="s">
        <v>29</v>
      </c>
      <c r="E30" s="31">
        <v>6.0</v>
      </c>
      <c r="F30" s="31">
        <v>5.2</v>
      </c>
      <c r="G30" s="35">
        <f t="shared" si="4"/>
        <v>86.66666667</v>
      </c>
      <c r="H30" s="28" t="s">
        <v>42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49.5" customHeight="1">
      <c r="A31" s="22"/>
      <c r="B31" s="22"/>
      <c r="C31" s="22"/>
      <c r="D31" s="31" t="s">
        <v>29</v>
      </c>
      <c r="E31" s="31">
        <v>5.2</v>
      </c>
      <c r="F31" s="31">
        <v>5.2</v>
      </c>
      <c r="G31" s="35">
        <v>100.0</v>
      </c>
      <c r="H31" s="28" t="s">
        <v>30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23.25" customHeight="1">
      <c r="A32" s="22"/>
      <c r="B32" s="22"/>
      <c r="C32" s="22"/>
      <c r="D32" s="21" t="s">
        <v>29</v>
      </c>
      <c r="E32" s="21">
        <v>0.8</v>
      </c>
      <c r="F32" s="21">
        <v>0.0</v>
      </c>
      <c r="G32" s="39">
        <f>F32/E32*100</f>
        <v>0</v>
      </c>
      <c r="H32" s="28" t="s">
        <v>43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9.75" hidden="1" customHeight="1">
      <c r="A33" s="24"/>
      <c r="B33" s="24"/>
      <c r="C33" s="24"/>
      <c r="D33" s="24"/>
      <c r="E33" s="24"/>
      <c r="F33" s="24"/>
      <c r="G33" s="24"/>
      <c r="H33" s="28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70.5" customHeight="1">
      <c r="A34" s="21" t="s">
        <v>72</v>
      </c>
      <c r="B34" s="21" t="s">
        <v>73</v>
      </c>
      <c r="C34" s="31" t="s">
        <v>74</v>
      </c>
      <c r="D34" s="31" t="s">
        <v>75</v>
      </c>
      <c r="E34" s="31">
        <v>6200.0</v>
      </c>
      <c r="F34" s="31">
        <v>8340.0</v>
      </c>
      <c r="G34" s="35">
        <f t="shared" ref="G34:G35" si="5">F34/E34*100</f>
        <v>134.516129</v>
      </c>
      <c r="H34" s="28" t="s">
        <v>30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29.25" customHeight="1">
      <c r="A35" s="22"/>
      <c r="B35" s="22"/>
      <c r="C35" s="21" t="s">
        <v>77</v>
      </c>
      <c r="D35" s="21" t="s">
        <v>78</v>
      </c>
      <c r="E35" s="21">
        <v>5.4</v>
      </c>
      <c r="F35" s="21">
        <v>5.4</v>
      </c>
      <c r="G35" s="39">
        <f t="shared" si="5"/>
        <v>100</v>
      </c>
      <c r="H35" s="49" t="s">
        <v>79</v>
      </c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0.75" customHeight="1">
      <c r="A36" s="24"/>
      <c r="B36" s="24"/>
      <c r="C36" s="24"/>
      <c r="D36" s="24"/>
      <c r="E36" s="24"/>
      <c r="F36" s="24"/>
      <c r="G36" s="24"/>
      <c r="H36" s="24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0.75" customHeight="1">
      <c r="A37" s="31"/>
      <c r="B37" s="31"/>
      <c r="C37" s="31"/>
      <c r="D37" s="31"/>
      <c r="E37" s="31"/>
      <c r="F37" s="31"/>
      <c r="G37" s="35"/>
      <c r="H37" s="28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30.0" customHeight="1">
      <c r="A38" s="60"/>
      <c r="B38" s="60"/>
      <c r="C38" s="60"/>
      <c r="D38" s="21" t="s">
        <v>29</v>
      </c>
      <c r="E38" s="21">
        <v>157.3</v>
      </c>
      <c r="F38" s="21">
        <v>162.6</v>
      </c>
      <c r="G38" s="39">
        <f>F38/E38*100</f>
        <v>103.3693579</v>
      </c>
      <c r="H38" s="49" t="s">
        <v>42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57.75" customHeight="1">
      <c r="A39" s="21" t="s">
        <v>81</v>
      </c>
      <c r="B39" s="21" t="s">
        <v>82</v>
      </c>
      <c r="C39" s="21" t="s">
        <v>83</v>
      </c>
      <c r="D39" s="31" t="s">
        <v>29</v>
      </c>
      <c r="E39" s="31">
        <v>157.3</v>
      </c>
      <c r="F39" s="31">
        <v>157.3</v>
      </c>
      <c r="G39" s="35">
        <v>100.0</v>
      </c>
      <c r="H39" s="28" t="s">
        <v>30</v>
      </c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9.5" customHeight="1">
      <c r="A40" s="24"/>
      <c r="B40" s="24"/>
      <c r="C40" s="24"/>
      <c r="D40" s="31" t="s">
        <v>29</v>
      </c>
      <c r="E40" s="31">
        <v>0.0</v>
      </c>
      <c r="F40" s="31">
        <v>5.3</v>
      </c>
      <c r="G40" s="35"/>
      <c r="H40" s="28" t="s">
        <v>43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29.25" customHeight="1">
      <c r="A41" s="21" t="s">
        <v>84</v>
      </c>
      <c r="B41" s="21" t="s">
        <v>85</v>
      </c>
      <c r="C41" s="21" t="s">
        <v>86</v>
      </c>
      <c r="D41" s="31" t="s">
        <v>51</v>
      </c>
      <c r="E41" s="31">
        <f t="shared" ref="E41:F41" si="6">E42+E43</f>
        <v>158.6</v>
      </c>
      <c r="F41" s="31">
        <f t="shared" si="6"/>
        <v>146.4</v>
      </c>
      <c r="G41" s="35">
        <f t="shared" ref="G41:G46" si="7">F41/E41*100</f>
        <v>92.30769231</v>
      </c>
      <c r="H41" s="28" t="s">
        <v>42</v>
      </c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47.25" customHeight="1">
      <c r="A42" s="22"/>
      <c r="B42" s="22"/>
      <c r="C42" s="22"/>
      <c r="D42" s="31" t="s">
        <v>51</v>
      </c>
      <c r="E42" s="31">
        <v>134.4</v>
      </c>
      <c r="F42" s="31">
        <v>130.8</v>
      </c>
      <c r="G42" s="35">
        <f t="shared" si="7"/>
        <v>97.32142857</v>
      </c>
      <c r="H42" s="28" t="s">
        <v>30</v>
      </c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32.25" customHeight="1">
      <c r="A43" s="22"/>
      <c r="B43" s="22"/>
      <c r="C43" s="24"/>
      <c r="D43" s="31" t="s">
        <v>51</v>
      </c>
      <c r="E43" s="31">
        <v>24.2</v>
      </c>
      <c r="F43" s="31">
        <v>15.6</v>
      </c>
      <c r="G43" s="35">
        <f t="shared" si="7"/>
        <v>64.46280992</v>
      </c>
      <c r="H43" s="28" t="s">
        <v>43</v>
      </c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60.0" customHeight="1">
      <c r="A44" s="24"/>
      <c r="B44" s="24"/>
      <c r="C44" s="31" t="s">
        <v>88</v>
      </c>
      <c r="D44" s="31" t="s">
        <v>47</v>
      </c>
      <c r="E44" s="31">
        <v>11.8</v>
      </c>
      <c r="F44" s="31">
        <v>14.8</v>
      </c>
      <c r="G44" s="35">
        <f t="shared" si="7"/>
        <v>125.4237288</v>
      </c>
      <c r="H44" s="28" t="s">
        <v>30</v>
      </c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78.0" customHeight="1">
      <c r="A45" s="21" t="s">
        <v>89</v>
      </c>
      <c r="B45" s="21" t="s">
        <v>90</v>
      </c>
      <c r="C45" s="31" t="s">
        <v>91</v>
      </c>
      <c r="D45" s="31" t="s">
        <v>92</v>
      </c>
      <c r="E45" s="31">
        <v>12.0</v>
      </c>
      <c r="F45" s="31">
        <v>15.0</v>
      </c>
      <c r="G45" s="35">
        <f t="shared" si="7"/>
        <v>125</v>
      </c>
      <c r="H45" s="28" t="s">
        <v>93</v>
      </c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67.5" customHeight="1">
      <c r="A46" s="24"/>
      <c r="B46" s="24"/>
      <c r="C46" s="31" t="s">
        <v>94</v>
      </c>
      <c r="D46" s="31" t="s">
        <v>92</v>
      </c>
      <c r="E46" s="31">
        <v>13.0</v>
      </c>
      <c r="F46" s="31">
        <v>13.0</v>
      </c>
      <c r="G46" s="35">
        <f t="shared" si="7"/>
        <v>100</v>
      </c>
      <c r="H46" s="28" t="s">
        <v>97</v>
      </c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26.25" customHeight="1">
      <c r="A47" s="45"/>
      <c r="B47" s="66"/>
      <c r="C47" s="66"/>
      <c r="D47" s="66"/>
      <c r="E47" s="66"/>
      <c r="F47" s="66"/>
      <c r="G47" s="66"/>
      <c r="H47" s="66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26.25" customHeight="1">
      <c r="A48" s="45"/>
      <c r="B48" s="66" t="s">
        <v>98</v>
      </c>
      <c r="C48" s="66"/>
      <c r="D48" s="66"/>
      <c r="E48" s="66"/>
      <c r="F48" s="66"/>
      <c r="G48" s="66"/>
      <c r="H48" s="66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22.5" customHeight="1">
      <c r="A49" s="68"/>
      <c r="B49" s="69" t="s">
        <v>101</v>
      </c>
      <c r="C49" s="68"/>
      <c r="D49" s="68"/>
      <c r="E49" s="68"/>
      <c r="F49" s="68"/>
      <c r="G49" s="68"/>
      <c r="H49" s="68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4.25" customHeight="1">
      <c r="A50" s="8"/>
      <c r="B50" s="70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>
      <c r="A51" s="8"/>
      <c r="B51" s="8"/>
      <c r="C51" s="71"/>
      <c r="D51" s="71"/>
      <c r="E51" s="8"/>
      <c r="F51" s="8"/>
      <c r="G51" s="5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>
      <c r="A52" s="8"/>
      <c r="D52" s="8"/>
      <c r="E52" s="8"/>
      <c r="F52" s="8"/>
      <c r="G52" s="8"/>
      <c r="H52" s="8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>
      <c r="A53" s="4"/>
      <c r="B53" s="4"/>
      <c r="C53" s="4"/>
      <c r="D53" s="4"/>
      <c r="E53" s="4"/>
      <c r="F53" s="4"/>
      <c r="G53" s="4"/>
      <c r="H53" s="4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>
      <c r="A54" s="4"/>
      <c r="B54" s="4"/>
      <c r="C54" s="4"/>
      <c r="D54" s="4"/>
      <c r="E54" s="4"/>
      <c r="F54" s="4"/>
      <c r="G54" s="4"/>
      <c r="H54" s="4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>
      <c r="A55" s="4"/>
      <c r="B55" s="4"/>
      <c r="C55" s="4"/>
      <c r="D55" s="4"/>
      <c r="E55" s="4"/>
      <c r="F55" s="4"/>
      <c r="G55" s="4"/>
      <c r="H55" s="4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>
      <c r="A56" s="4"/>
      <c r="B56" s="4"/>
      <c r="C56" s="4"/>
      <c r="D56" s="4"/>
      <c r="E56" s="4"/>
      <c r="F56" s="4"/>
      <c r="G56" s="4"/>
      <c r="H56" s="4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>
      <c r="A57" s="1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>
      <c r="A58" s="1"/>
      <c r="B58" s="4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>
      <c r="A59" s="1"/>
      <c r="B59" s="4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</sheetData>
  <mergeCells count="56">
    <mergeCell ref="B39:B40"/>
    <mergeCell ref="B34:B36"/>
    <mergeCell ref="A45:A46"/>
    <mergeCell ref="B45:B46"/>
    <mergeCell ref="A34:A36"/>
    <mergeCell ref="B41:B44"/>
    <mergeCell ref="A41:A44"/>
    <mergeCell ref="A39:A40"/>
    <mergeCell ref="E32:E33"/>
    <mergeCell ref="B50:I50"/>
    <mergeCell ref="G51:I51"/>
    <mergeCell ref="H35:H36"/>
    <mergeCell ref="F32:F33"/>
    <mergeCell ref="G35:G36"/>
    <mergeCell ref="A52:C52"/>
    <mergeCell ref="G7:G8"/>
    <mergeCell ref="A6:A8"/>
    <mergeCell ref="B6:B8"/>
    <mergeCell ref="C6:C8"/>
    <mergeCell ref="D6:D8"/>
    <mergeCell ref="E6:G6"/>
    <mergeCell ref="E7:F7"/>
    <mergeCell ref="E15:E16"/>
    <mergeCell ref="D15:D16"/>
    <mergeCell ref="H6:H8"/>
    <mergeCell ref="F15:F16"/>
    <mergeCell ref="G15:G16"/>
    <mergeCell ref="A3:H4"/>
    <mergeCell ref="A5:H5"/>
    <mergeCell ref="E35:E36"/>
    <mergeCell ref="F35:F36"/>
    <mergeCell ref="C35:C36"/>
    <mergeCell ref="D35:D36"/>
    <mergeCell ref="A27:A33"/>
    <mergeCell ref="B27:B33"/>
    <mergeCell ref="C27:C29"/>
    <mergeCell ref="A22:A26"/>
    <mergeCell ref="B22:B26"/>
    <mergeCell ref="A12:A19"/>
    <mergeCell ref="B12:B19"/>
    <mergeCell ref="C12:C14"/>
    <mergeCell ref="C15:C18"/>
    <mergeCell ref="C22:C24"/>
    <mergeCell ref="C39:C40"/>
    <mergeCell ref="C41:C43"/>
    <mergeCell ref="A10:A11"/>
    <mergeCell ref="B10:B11"/>
    <mergeCell ref="D25:D26"/>
    <mergeCell ref="C25:C26"/>
    <mergeCell ref="E25:E26"/>
    <mergeCell ref="F25:F26"/>
    <mergeCell ref="D32:D33"/>
    <mergeCell ref="C30:C33"/>
    <mergeCell ref="H25:H26"/>
    <mergeCell ref="G25:G26"/>
    <mergeCell ref="G32:G33"/>
  </mergeCells>
  <printOptions/>
  <pageMargins bottom="0.15748031496062992" footer="0.0" header="0.0" left="0.7086614173228347" right="0.31496062992125984" top="0.35433070866141736"/>
  <pageSetup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7.29"/>
    <col customWidth="1" min="2" max="2" width="20.29"/>
    <col customWidth="1" min="3" max="3" width="30.14"/>
    <col customWidth="1" min="4" max="4" width="10.57"/>
    <col customWidth="1" min="5" max="5" width="25.43"/>
    <col customWidth="1" min="6" max="6" width="20.57"/>
    <col customWidth="1" min="7" max="9" width="8.71"/>
    <col customWidth="1" min="10" max="10" width="34.57"/>
    <col customWidth="1" min="11" max="26" width="8.71"/>
  </cols>
  <sheetData>
    <row r="1">
      <c r="A1" s="1"/>
      <c r="B1" s="1"/>
      <c r="C1" s="1"/>
      <c r="D1" s="1"/>
      <c r="E1" s="1"/>
      <c r="F1" s="1"/>
      <c r="G1" s="1"/>
      <c r="H1" s="1"/>
      <c r="I1" s="1"/>
      <c r="J1" s="2" t="s">
        <v>0</v>
      </c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>
      <c r="A2" s="4"/>
      <c r="B2" s="5" t="s">
        <v>1</v>
      </c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>
      <c r="A3" s="6" t="s">
        <v>4</v>
      </c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>
      <c r="A4" s="1"/>
      <c r="B4" s="1"/>
      <c r="C4" s="1"/>
      <c r="D4" s="1"/>
      <c r="E4" s="1"/>
      <c r="F4" s="1"/>
      <c r="G4" s="1"/>
      <c r="H4" s="1"/>
      <c r="I4" s="1"/>
      <c r="J4" s="7" t="s">
        <v>5</v>
      </c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27.0" customHeight="1">
      <c r="A5" s="9" t="s">
        <v>6</v>
      </c>
      <c r="B5" s="11" t="s">
        <v>7</v>
      </c>
      <c r="C5" s="11" t="s">
        <v>8</v>
      </c>
      <c r="D5" s="11" t="s">
        <v>9</v>
      </c>
      <c r="E5" s="11" t="s">
        <v>11</v>
      </c>
      <c r="F5" s="11" t="s">
        <v>12</v>
      </c>
      <c r="G5" s="13" t="s">
        <v>13</v>
      </c>
      <c r="H5" s="14"/>
      <c r="I5" s="16"/>
      <c r="J5" s="18" t="s">
        <v>17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>
      <c r="A6" s="20"/>
      <c r="B6" s="22"/>
      <c r="C6" s="22"/>
      <c r="D6" s="22"/>
      <c r="E6" s="22"/>
      <c r="F6" s="22"/>
      <c r="G6" s="23" t="s">
        <v>19</v>
      </c>
      <c r="H6" s="19"/>
      <c r="I6" s="25" t="s">
        <v>21</v>
      </c>
      <c r="J6" s="27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>
      <c r="A7" s="29"/>
      <c r="B7" s="24"/>
      <c r="C7" s="24"/>
      <c r="D7" s="24"/>
      <c r="E7" s="24"/>
      <c r="F7" s="24"/>
      <c r="G7" s="30" t="s">
        <v>26</v>
      </c>
      <c r="H7" s="30" t="s">
        <v>28</v>
      </c>
      <c r="I7" s="32"/>
      <c r="J7" s="33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>
      <c r="A8" s="34" t="s">
        <v>24</v>
      </c>
      <c r="B8" s="21" t="s">
        <v>34</v>
      </c>
      <c r="C8" s="21" t="s">
        <v>37</v>
      </c>
      <c r="D8" s="21" t="s">
        <v>39</v>
      </c>
      <c r="E8" s="21" t="s">
        <v>40</v>
      </c>
      <c r="F8" s="36" t="s">
        <v>41</v>
      </c>
      <c r="G8" s="36">
        <v>1.8</v>
      </c>
      <c r="H8" s="37">
        <v>1.63</v>
      </c>
      <c r="I8" s="38">
        <f>H8/G8*100</f>
        <v>90.55555556</v>
      </c>
      <c r="J8" s="40" t="s">
        <v>45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>
      <c r="A9" s="20"/>
      <c r="B9" s="22"/>
      <c r="C9" s="22"/>
      <c r="D9" s="22"/>
      <c r="E9" s="22"/>
      <c r="F9" s="22"/>
      <c r="G9" s="22"/>
      <c r="H9" s="22"/>
      <c r="I9" s="22"/>
      <c r="J9" s="27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>
      <c r="A10" s="20"/>
      <c r="B10" s="22"/>
      <c r="C10" s="22"/>
      <c r="D10" s="22"/>
      <c r="E10" s="22"/>
      <c r="F10" s="22"/>
      <c r="G10" s="22"/>
      <c r="H10" s="22"/>
      <c r="I10" s="22"/>
      <c r="J10" s="27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>
      <c r="A11" s="20"/>
      <c r="B11" s="22"/>
      <c r="C11" s="22"/>
      <c r="D11" s="22"/>
      <c r="E11" s="22"/>
      <c r="F11" s="22"/>
      <c r="G11" s="22"/>
      <c r="H11" s="22"/>
      <c r="I11" s="22"/>
      <c r="J11" s="27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>
      <c r="A12" s="20"/>
      <c r="B12" s="22"/>
      <c r="C12" s="22"/>
      <c r="D12" s="22"/>
      <c r="E12" s="22"/>
      <c r="F12" s="22"/>
      <c r="G12" s="22"/>
      <c r="H12" s="22"/>
      <c r="I12" s="22"/>
      <c r="J12" s="27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>
      <c r="A13" s="20"/>
      <c r="B13" s="22"/>
      <c r="C13" s="24"/>
      <c r="D13" s="24"/>
      <c r="E13" s="24"/>
      <c r="F13" s="24"/>
      <c r="G13" s="24"/>
      <c r="H13" s="24"/>
      <c r="I13" s="24"/>
      <c r="J13" s="33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>
      <c r="A14" s="20"/>
      <c r="B14" s="22"/>
      <c r="C14" s="21" t="s">
        <v>48</v>
      </c>
      <c r="D14" s="21" t="s">
        <v>39</v>
      </c>
      <c r="E14" s="21" t="s">
        <v>40</v>
      </c>
      <c r="F14" s="44" t="s">
        <v>41</v>
      </c>
      <c r="G14" s="44">
        <v>0.9</v>
      </c>
      <c r="H14" s="46">
        <v>0.31</v>
      </c>
      <c r="I14" s="47">
        <f t="shared" ref="I14:I25" si="1">H14/G14*100</f>
        <v>34.44444444</v>
      </c>
      <c r="J14" s="40" t="s">
        <v>50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51.0" customHeight="1">
      <c r="A15" s="29"/>
      <c r="B15" s="24"/>
      <c r="C15" s="24"/>
      <c r="D15" s="24"/>
      <c r="E15" s="24"/>
      <c r="F15" s="44" t="s">
        <v>52</v>
      </c>
      <c r="G15" s="44">
        <v>1.0</v>
      </c>
      <c r="H15" s="44">
        <v>1.0</v>
      </c>
      <c r="I15" s="44">
        <f t="shared" si="1"/>
        <v>100</v>
      </c>
      <c r="J15" s="33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>
      <c r="A16" s="34" t="s">
        <v>35</v>
      </c>
      <c r="B16" s="21" t="s">
        <v>36</v>
      </c>
      <c r="C16" s="21" t="s">
        <v>53</v>
      </c>
      <c r="D16" s="21" t="s">
        <v>39</v>
      </c>
      <c r="E16" s="48" t="s">
        <v>40</v>
      </c>
      <c r="F16" s="31" t="s">
        <v>41</v>
      </c>
      <c r="G16" s="31">
        <v>5.75</v>
      </c>
      <c r="H16" s="31">
        <v>7.46</v>
      </c>
      <c r="I16" s="47">
        <f t="shared" si="1"/>
        <v>129.7391304</v>
      </c>
      <c r="J16" s="40" t="s">
        <v>55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>
      <c r="A17" s="20"/>
      <c r="B17" s="22"/>
      <c r="C17" s="24"/>
      <c r="D17" s="24"/>
      <c r="E17" s="48" t="s">
        <v>43</v>
      </c>
      <c r="F17" s="31" t="s">
        <v>41</v>
      </c>
      <c r="G17" s="31">
        <v>0.2</v>
      </c>
      <c r="H17" s="31">
        <v>0.15</v>
      </c>
      <c r="I17" s="47">
        <f t="shared" si="1"/>
        <v>75</v>
      </c>
      <c r="J17" s="33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>
      <c r="A18" s="20"/>
      <c r="B18" s="22"/>
      <c r="C18" s="21" t="s">
        <v>58</v>
      </c>
      <c r="D18" s="21" t="s">
        <v>39</v>
      </c>
      <c r="E18" s="48" t="s">
        <v>40</v>
      </c>
      <c r="F18" s="31" t="s">
        <v>41</v>
      </c>
      <c r="G18" s="31">
        <v>1.84</v>
      </c>
      <c r="H18" s="31">
        <v>5.05</v>
      </c>
      <c r="I18" s="47">
        <f t="shared" si="1"/>
        <v>274.4565217</v>
      </c>
      <c r="J18" s="50" t="s">
        <v>59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>
      <c r="A19" s="20"/>
      <c r="B19" s="22"/>
      <c r="C19" s="24"/>
      <c r="D19" s="24"/>
      <c r="E19" s="48" t="s">
        <v>43</v>
      </c>
      <c r="F19" s="31" t="s">
        <v>41</v>
      </c>
      <c r="G19" s="31">
        <v>0.05</v>
      </c>
      <c r="H19" s="31">
        <v>0.02</v>
      </c>
      <c r="I19" s="47">
        <f t="shared" si="1"/>
        <v>40</v>
      </c>
      <c r="J19" s="50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>
      <c r="A20" s="20"/>
      <c r="B20" s="22"/>
      <c r="C20" s="21" t="s">
        <v>61</v>
      </c>
      <c r="D20" s="21" t="s">
        <v>39</v>
      </c>
      <c r="E20" s="48" t="s">
        <v>40</v>
      </c>
      <c r="F20" s="31" t="s">
        <v>41</v>
      </c>
      <c r="G20" s="31">
        <v>18.6</v>
      </c>
      <c r="H20" s="31">
        <v>22.01</v>
      </c>
      <c r="I20" s="47">
        <f t="shared" si="1"/>
        <v>118.3333333</v>
      </c>
      <c r="J20" s="40" t="s">
        <v>65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>
      <c r="A21" s="20"/>
      <c r="B21" s="22"/>
      <c r="C21" s="24"/>
      <c r="D21" s="24"/>
      <c r="E21" s="48" t="s">
        <v>43</v>
      </c>
      <c r="F21" s="31" t="s">
        <v>41</v>
      </c>
      <c r="G21" s="31">
        <v>2.4</v>
      </c>
      <c r="H21" s="31">
        <v>0.92</v>
      </c>
      <c r="I21" s="47">
        <f t="shared" si="1"/>
        <v>38.33333333</v>
      </c>
      <c r="J21" s="33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>
      <c r="A22" s="20"/>
      <c r="B22" s="22"/>
      <c r="C22" s="21" t="s">
        <v>66</v>
      </c>
      <c r="D22" s="21" t="s">
        <v>39</v>
      </c>
      <c r="E22" s="48" t="s">
        <v>40</v>
      </c>
      <c r="F22" s="31" t="s">
        <v>41</v>
      </c>
      <c r="G22" s="31">
        <v>5.05</v>
      </c>
      <c r="H22" s="31">
        <v>6.6</v>
      </c>
      <c r="I22" s="47">
        <f t="shared" si="1"/>
        <v>130.6930693</v>
      </c>
      <c r="J22" s="40" t="s">
        <v>67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>
      <c r="A23" s="20"/>
      <c r="B23" s="22"/>
      <c r="C23" s="24"/>
      <c r="D23" s="24"/>
      <c r="E23" s="48" t="s">
        <v>43</v>
      </c>
      <c r="F23" s="31" t="s">
        <v>41</v>
      </c>
      <c r="G23" s="31">
        <v>0.06</v>
      </c>
      <c r="H23" s="31">
        <v>1.04</v>
      </c>
      <c r="I23" s="47">
        <f t="shared" si="1"/>
        <v>1733.333333</v>
      </c>
      <c r="J23" s="33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>
      <c r="A24" s="20"/>
      <c r="B24" s="22"/>
      <c r="C24" s="31" t="s">
        <v>68</v>
      </c>
      <c r="D24" s="31" t="s">
        <v>39</v>
      </c>
      <c r="E24" s="48" t="s">
        <v>40</v>
      </c>
      <c r="F24" s="31" t="s">
        <v>41</v>
      </c>
      <c r="G24" s="31">
        <v>0.2</v>
      </c>
      <c r="H24" s="31">
        <v>0.2</v>
      </c>
      <c r="I24" s="54">
        <f t="shared" si="1"/>
        <v>100</v>
      </c>
      <c r="J24" s="55" t="s">
        <v>70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>
      <c r="A25" s="20"/>
      <c r="B25" s="22"/>
      <c r="C25" s="21" t="s">
        <v>71</v>
      </c>
      <c r="D25" s="21" t="s">
        <v>39</v>
      </c>
      <c r="E25" s="21" t="s">
        <v>40</v>
      </c>
      <c r="F25" s="21" t="s">
        <v>41</v>
      </c>
      <c r="G25" s="21">
        <v>0.7</v>
      </c>
      <c r="H25" s="21">
        <v>1.18</v>
      </c>
      <c r="I25" s="56">
        <f t="shared" si="1"/>
        <v>168.5714286</v>
      </c>
      <c r="J25" s="57" t="s">
        <v>76</v>
      </c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63.75" customHeight="1">
      <c r="A26" s="29"/>
      <c r="B26" s="24"/>
      <c r="C26" s="24"/>
      <c r="D26" s="24"/>
      <c r="E26" s="24"/>
      <c r="F26" s="24"/>
      <c r="G26" s="24"/>
      <c r="H26" s="24"/>
      <c r="I26" s="24"/>
      <c r="J26" s="33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idden="1">
      <c r="A27" s="58" t="s">
        <v>60</v>
      </c>
      <c r="B27" s="59" t="s">
        <v>62</v>
      </c>
      <c r="C27" s="60" t="s">
        <v>80</v>
      </c>
      <c r="D27" s="21"/>
      <c r="E27" s="60" t="s">
        <v>40</v>
      </c>
      <c r="F27" s="21"/>
      <c r="G27" s="21"/>
      <c r="H27" s="21"/>
      <c r="I27" s="61">
        <f>H28/G28*100</f>
        <v>118.1818182</v>
      </c>
      <c r="J27" s="40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68.25" customHeight="1">
      <c r="A28" s="62" t="s">
        <v>60</v>
      </c>
      <c r="B28" s="21" t="s">
        <v>62</v>
      </c>
      <c r="C28" s="21" t="s">
        <v>80</v>
      </c>
      <c r="D28" s="51" t="s">
        <v>39</v>
      </c>
      <c r="E28" s="63" t="s">
        <v>40</v>
      </c>
      <c r="F28" s="31" t="s">
        <v>41</v>
      </c>
      <c r="G28" s="31">
        <v>0.22</v>
      </c>
      <c r="H28" s="31">
        <v>0.26</v>
      </c>
      <c r="I28" s="64">
        <f t="shared" ref="I28:I34" si="2">H28/G28*100</f>
        <v>118.1818182</v>
      </c>
      <c r="J28" s="31" t="s">
        <v>87</v>
      </c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33.0" customHeight="1">
      <c r="A29" s="20"/>
      <c r="B29" s="22"/>
      <c r="C29" s="24"/>
      <c r="D29" s="22"/>
      <c r="E29" s="21" t="s">
        <v>43</v>
      </c>
      <c r="F29" s="21" t="s">
        <v>41</v>
      </c>
      <c r="G29" s="21">
        <v>0.03</v>
      </c>
      <c r="H29" s="21">
        <v>0.01</v>
      </c>
      <c r="I29" s="65">
        <f t="shared" si="2"/>
        <v>33.33333333</v>
      </c>
      <c r="J29" s="40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68.25" customHeight="1">
      <c r="A30" s="21"/>
      <c r="B30" s="21" t="s">
        <v>62</v>
      </c>
      <c r="C30" s="31" t="s">
        <v>95</v>
      </c>
      <c r="D30" s="31" t="s">
        <v>96</v>
      </c>
      <c r="E30" s="31" t="s">
        <v>40</v>
      </c>
      <c r="F30" s="31" t="s">
        <v>41</v>
      </c>
      <c r="G30" s="31">
        <v>0.22</v>
      </c>
      <c r="H30" s="31">
        <v>0.22</v>
      </c>
      <c r="I30" s="67">
        <f t="shared" si="2"/>
        <v>100</v>
      </c>
      <c r="J30" s="31" t="s">
        <v>99</v>
      </c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69.75" customHeight="1">
      <c r="A31" s="22"/>
      <c r="B31" s="22"/>
      <c r="C31" s="21" t="s">
        <v>100</v>
      </c>
      <c r="D31" s="21" t="s">
        <v>39</v>
      </c>
      <c r="E31" s="21" t="s">
        <v>40</v>
      </c>
      <c r="F31" s="31" t="s">
        <v>41</v>
      </c>
      <c r="G31" s="31">
        <v>0.17</v>
      </c>
      <c r="H31" s="31">
        <v>0.43</v>
      </c>
      <c r="I31" s="38">
        <f t="shared" si="2"/>
        <v>252.9411765</v>
      </c>
      <c r="J31" s="40" t="s">
        <v>102</v>
      </c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38.25" customHeight="1">
      <c r="A32" s="24"/>
      <c r="B32" s="24"/>
      <c r="C32" s="24"/>
      <c r="D32" s="24"/>
      <c r="E32" s="21" t="s">
        <v>43</v>
      </c>
      <c r="F32" s="31" t="s">
        <v>41</v>
      </c>
      <c r="G32" s="31">
        <v>0.03</v>
      </c>
      <c r="H32" s="31">
        <v>0.13</v>
      </c>
      <c r="I32" s="38">
        <f t="shared" si="2"/>
        <v>433.3333333</v>
      </c>
      <c r="J32" s="33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20.75" customHeight="1">
      <c r="A33" s="72" t="s">
        <v>72</v>
      </c>
      <c r="B33" s="31" t="s">
        <v>73</v>
      </c>
      <c r="C33" s="31" t="s">
        <v>103</v>
      </c>
      <c r="D33" s="31" t="s">
        <v>39</v>
      </c>
      <c r="E33" s="31" t="s">
        <v>40</v>
      </c>
      <c r="F33" s="31" t="s">
        <v>41</v>
      </c>
      <c r="G33" s="31">
        <v>0.5</v>
      </c>
      <c r="H33" s="73">
        <v>1.6</v>
      </c>
      <c r="I33" s="38">
        <f t="shared" si="2"/>
        <v>320</v>
      </c>
      <c r="J33" s="50" t="s">
        <v>104</v>
      </c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63.75" customHeight="1">
      <c r="A34" s="34" t="s">
        <v>81</v>
      </c>
      <c r="B34" s="21" t="s">
        <v>82</v>
      </c>
      <c r="C34" s="21" t="s">
        <v>105</v>
      </c>
      <c r="D34" s="21" t="s">
        <v>39</v>
      </c>
      <c r="E34" s="31" t="s">
        <v>40</v>
      </c>
      <c r="F34" s="31" t="s">
        <v>41</v>
      </c>
      <c r="G34" s="31">
        <v>0.5</v>
      </c>
      <c r="H34" s="31">
        <v>0.44</v>
      </c>
      <c r="I34" s="38">
        <f t="shared" si="2"/>
        <v>88</v>
      </c>
      <c r="J34" s="40" t="s">
        <v>106</v>
      </c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>
      <c r="A35" s="20"/>
      <c r="B35" s="22"/>
      <c r="C35" s="24"/>
      <c r="D35" s="24"/>
      <c r="E35" s="31" t="s">
        <v>43</v>
      </c>
      <c r="F35" s="31" t="s">
        <v>41</v>
      </c>
      <c r="G35" s="31">
        <v>0.0</v>
      </c>
      <c r="H35" s="31">
        <v>0.03</v>
      </c>
      <c r="I35" s="38">
        <v>0.0</v>
      </c>
      <c r="J35" s="33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>
      <c r="A36" s="20"/>
      <c r="B36" s="22"/>
      <c r="C36" s="21" t="s">
        <v>107</v>
      </c>
      <c r="D36" s="21" t="s">
        <v>39</v>
      </c>
      <c r="E36" s="31" t="s">
        <v>40</v>
      </c>
      <c r="F36" s="31" t="s">
        <v>41</v>
      </c>
      <c r="G36" s="31">
        <v>2.5</v>
      </c>
      <c r="H36" s="31">
        <v>1.3</v>
      </c>
      <c r="I36" s="38">
        <f t="shared" ref="I36:I43" si="3">H36/G36*100</f>
        <v>52</v>
      </c>
      <c r="J36" s="40" t="s">
        <v>108</v>
      </c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>
      <c r="A37" s="29"/>
      <c r="B37" s="24"/>
      <c r="C37" s="24"/>
      <c r="D37" s="24"/>
      <c r="E37" s="31" t="s">
        <v>43</v>
      </c>
      <c r="F37" s="31" t="s">
        <v>109</v>
      </c>
      <c r="G37" s="31">
        <v>1.01</v>
      </c>
      <c r="H37" s="31">
        <v>0.0</v>
      </c>
      <c r="I37" s="38">
        <f t="shared" si="3"/>
        <v>0</v>
      </c>
      <c r="J37" s="33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>
      <c r="A38" s="21" t="s">
        <v>84</v>
      </c>
      <c r="B38" s="21" t="s">
        <v>85</v>
      </c>
      <c r="C38" s="21" t="s">
        <v>110</v>
      </c>
      <c r="D38" s="21" t="s">
        <v>39</v>
      </c>
      <c r="E38" s="31" t="s">
        <v>40</v>
      </c>
      <c r="F38" s="31" t="s">
        <v>41</v>
      </c>
      <c r="G38" s="31">
        <v>69.18</v>
      </c>
      <c r="H38" s="31">
        <v>75.6</v>
      </c>
      <c r="I38" s="38">
        <f t="shared" si="3"/>
        <v>109.2801388</v>
      </c>
      <c r="J38" s="40" t="s">
        <v>111</v>
      </c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>
      <c r="A39" s="22"/>
      <c r="B39" s="22"/>
      <c r="C39" s="24"/>
      <c r="D39" s="24"/>
      <c r="E39" s="31" t="s">
        <v>43</v>
      </c>
      <c r="F39" s="31" t="s">
        <v>41</v>
      </c>
      <c r="G39" s="31">
        <v>0.98</v>
      </c>
      <c r="H39" s="31">
        <v>1.76</v>
      </c>
      <c r="I39" s="38">
        <f t="shared" si="3"/>
        <v>179.5918367</v>
      </c>
      <c r="J39" s="33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>
      <c r="A40" s="24"/>
      <c r="B40" s="24"/>
      <c r="C40" s="31" t="s">
        <v>112</v>
      </c>
      <c r="D40" s="31" t="s">
        <v>39</v>
      </c>
      <c r="E40" s="31" t="s">
        <v>40</v>
      </c>
      <c r="F40" s="31" t="s">
        <v>41</v>
      </c>
      <c r="G40" s="31">
        <v>1.6</v>
      </c>
      <c r="H40" s="31">
        <v>0.81</v>
      </c>
      <c r="I40" s="67">
        <f t="shared" si="3"/>
        <v>50.625</v>
      </c>
      <c r="J40" s="31" t="s">
        <v>113</v>
      </c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>
      <c r="A41" s="21" t="s">
        <v>89</v>
      </c>
      <c r="B41" s="21" t="s">
        <v>90</v>
      </c>
      <c r="C41" s="31" t="s">
        <v>114</v>
      </c>
      <c r="D41" s="48" t="s">
        <v>39</v>
      </c>
      <c r="E41" s="48" t="s">
        <v>40</v>
      </c>
      <c r="F41" s="48" t="s">
        <v>41</v>
      </c>
      <c r="G41" s="48">
        <v>0.2</v>
      </c>
      <c r="H41" s="48">
        <v>0.1</v>
      </c>
      <c r="I41" s="74">
        <f t="shared" si="3"/>
        <v>50</v>
      </c>
      <c r="J41" s="75" t="s">
        <v>115</v>
      </c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>
      <c r="A42" s="24"/>
      <c r="B42" s="24"/>
      <c r="C42" s="31" t="s">
        <v>116</v>
      </c>
      <c r="D42" s="31" t="s">
        <v>39</v>
      </c>
      <c r="E42" s="31" t="s">
        <v>40</v>
      </c>
      <c r="F42" s="31" t="s">
        <v>41</v>
      </c>
      <c r="G42" s="31">
        <v>0.11</v>
      </c>
      <c r="H42" s="31">
        <v>0.11</v>
      </c>
      <c r="I42" s="38">
        <f t="shared" si="3"/>
        <v>100</v>
      </c>
      <c r="J42" s="50" t="s">
        <v>117</v>
      </c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>
      <c r="A43" s="76"/>
      <c r="B43" s="77" t="s">
        <v>118</v>
      </c>
      <c r="C43" s="17"/>
      <c r="D43" s="17"/>
      <c r="E43" s="17"/>
      <c r="F43" s="19"/>
      <c r="G43" s="78">
        <f t="shared" ref="G43:H43" si="4">G15</f>
        <v>1</v>
      </c>
      <c r="H43" s="78">
        <f t="shared" si="4"/>
        <v>1</v>
      </c>
      <c r="I43" s="79">
        <f t="shared" si="3"/>
        <v>100</v>
      </c>
      <c r="J43" s="80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>
      <c r="A44" s="76"/>
      <c r="B44" s="81" t="s">
        <v>119</v>
      </c>
      <c r="C44" s="23"/>
      <c r="D44" s="17"/>
      <c r="E44" s="17"/>
      <c r="F44" s="19"/>
      <c r="G44" s="78">
        <v>1.01</v>
      </c>
      <c r="H44" s="78">
        <v>0.0</v>
      </c>
      <c r="I44" s="79"/>
      <c r="J44" s="80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>
      <c r="A45" s="82"/>
      <c r="B45" s="83" t="s">
        <v>120</v>
      </c>
      <c r="C45" s="84"/>
      <c r="D45" s="84"/>
      <c r="E45" s="84"/>
      <c r="F45" s="85"/>
      <c r="G45" s="86">
        <f t="shared" ref="G45:H45" si="5">G42+G41+G40+G39+G38+G36+G35+G34+G33+G32+G31+G30+G29+G28+G25+G24+G22+G23+G21+G20+G19+G18+G17+G16+G8</f>
        <v>112.89</v>
      </c>
      <c r="H45" s="87">
        <f t="shared" si="5"/>
        <v>129.06</v>
      </c>
      <c r="I45" s="79">
        <f t="shared" ref="I45:I46" si="7">H45/G45*100</f>
        <v>114.3236779</v>
      </c>
      <c r="J45" s="88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>
      <c r="A46" s="89"/>
      <c r="B46" s="90" t="s">
        <v>121</v>
      </c>
      <c r="C46" s="91"/>
      <c r="D46" s="91"/>
      <c r="E46" s="91"/>
      <c r="F46" s="92"/>
      <c r="G46" s="93">
        <f t="shared" ref="G46:H46" si="6">G43+G44+G45</f>
        <v>114.9</v>
      </c>
      <c r="H46" s="94">
        <f t="shared" si="6"/>
        <v>130.06</v>
      </c>
      <c r="I46" s="95">
        <f t="shared" si="7"/>
        <v>113.1940818</v>
      </c>
      <c r="J46" s="96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>
      <c r="A48" s="1"/>
      <c r="B48" s="5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>
      <c r="A49" s="1"/>
      <c r="B49" s="4"/>
      <c r="C49" s="4" t="s">
        <v>122</v>
      </c>
      <c r="D49" s="71"/>
      <c r="E49" s="8"/>
      <c r="F49" s="8"/>
      <c r="G49" s="5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>
      <c r="A50" s="1"/>
      <c r="B50" s="4"/>
      <c r="C50" s="4" t="s">
        <v>101</v>
      </c>
      <c r="D50" s="8"/>
      <c r="E50" s="8"/>
      <c r="F50" s="8"/>
      <c r="G50" s="8"/>
      <c r="H50" s="8"/>
      <c r="I50" s="8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>
      <c r="A51" s="1"/>
      <c r="B51" s="4"/>
      <c r="C51" s="8"/>
      <c r="D51" s="8"/>
      <c r="E51" s="8"/>
      <c r="F51" s="8"/>
      <c r="G51" s="8"/>
      <c r="H51" s="8"/>
      <c r="I51" s="8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>
      <c r="A52" s="1"/>
      <c r="B52" s="4"/>
      <c r="C52" s="4"/>
      <c r="D52" s="4"/>
      <c r="E52" s="4"/>
      <c r="F52" s="4"/>
      <c r="G52" s="4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</sheetData>
  <mergeCells count="77">
    <mergeCell ref="C8:C13"/>
    <mergeCell ref="D8:D13"/>
    <mergeCell ref="I6:I7"/>
    <mergeCell ref="G5:I5"/>
    <mergeCell ref="G6:H6"/>
    <mergeCell ref="F8:F13"/>
    <mergeCell ref="G8:G13"/>
    <mergeCell ref="H8:H13"/>
    <mergeCell ref="I8:I13"/>
    <mergeCell ref="B2:J2"/>
    <mergeCell ref="A3:J3"/>
    <mergeCell ref="A5:A7"/>
    <mergeCell ref="B5:B7"/>
    <mergeCell ref="E8:E13"/>
    <mergeCell ref="C31:C32"/>
    <mergeCell ref="C28:C29"/>
    <mergeCell ref="C20:C21"/>
    <mergeCell ref="C14:C15"/>
    <mergeCell ref="C16:C17"/>
    <mergeCell ref="C34:C35"/>
    <mergeCell ref="C36:C37"/>
    <mergeCell ref="C38:C39"/>
    <mergeCell ref="C18:C19"/>
    <mergeCell ref="C25:C26"/>
    <mergeCell ref="J8:J13"/>
    <mergeCell ref="J14:J15"/>
    <mergeCell ref="J5:J7"/>
    <mergeCell ref="J20:J21"/>
    <mergeCell ref="J22:J23"/>
    <mergeCell ref="J31:J32"/>
    <mergeCell ref="J34:J35"/>
    <mergeCell ref="J36:J37"/>
    <mergeCell ref="J38:J39"/>
    <mergeCell ref="J16:J17"/>
    <mergeCell ref="E5:E7"/>
    <mergeCell ref="F5:F7"/>
    <mergeCell ref="A16:A26"/>
    <mergeCell ref="A28:A29"/>
    <mergeCell ref="A8:A15"/>
    <mergeCell ref="A30:A32"/>
    <mergeCell ref="A34:A37"/>
    <mergeCell ref="A38:A40"/>
    <mergeCell ref="A41:A42"/>
    <mergeCell ref="D14:D15"/>
    <mergeCell ref="D16:D17"/>
    <mergeCell ref="E14:E15"/>
    <mergeCell ref="B28:B29"/>
    <mergeCell ref="B30:B32"/>
    <mergeCell ref="B34:B37"/>
    <mergeCell ref="B38:B40"/>
    <mergeCell ref="B41:B42"/>
    <mergeCell ref="C5:C7"/>
    <mergeCell ref="D5:D7"/>
    <mergeCell ref="B16:B26"/>
    <mergeCell ref="D20:D21"/>
    <mergeCell ref="C22:C23"/>
    <mergeCell ref="D22:D23"/>
    <mergeCell ref="B8:B15"/>
    <mergeCell ref="D18:D19"/>
    <mergeCell ref="G25:G26"/>
    <mergeCell ref="H25:H26"/>
    <mergeCell ref="I25:I26"/>
    <mergeCell ref="J25:J26"/>
    <mergeCell ref="D38:D39"/>
    <mergeCell ref="B43:F43"/>
    <mergeCell ref="C44:F44"/>
    <mergeCell ref="B45:F45"/>
    <mergeCell ref="B46:F46"/>
    <mergeCell ref="G49:I49"/>
    <mergeCell ref="B48:J48"/>
    <mergeCell ref="D28:D29"/>
    <mergeCell ref="D25:D26"/>
    <mergeCell ref="D31:D32"/>
    <mergeCell ref="D34:D35"/>
    <mergeCell ref="D36:D37"/>
    <mergeCell ref="E25:E26"/>
    <mergeCell ref="F25:F26"/>
  </mergeCells>
  <printOptions/>
  <pageMargins bottom="0.15748031496062992" footer="0.0" header="0.0" left="0.7086614173228347" right="0.31496062992125984" top="0.15748031496062992"/>
  <pageSetup paperSize="9" scale="75" orientation="landscape"/>
  <drawing r:id="rId1"/>
</worksheet>
</file>